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15195" windowHeight="11460" tabRatio="763" firstSheet="2" activeTab="5"/>
  </bookViews>
  <sheets>
    <sheet name="Титульный лист" sheetId="1" r:id="rId1"/>
    <sheet name="ФОРМА 1_Численность работников" sheetId="2" r:id="rId2"/>
    <sheet name="ФОРМА 2_Показатели (город)" sheetId="4" r:id="rId3"/>
    <sheet name="ФОРМА 2_Показатели (район)" sheetId="14" r:id="rId4"/>
    <sheet name="ФОРМА 3_Резерв" sheetId="6" r:id="rId5"/>
    <sheet name="ФОРМА 4_Методики" sheetId="12" r:id="rId6"/>
    <sheet name="Форма 5 _Вакансии зам. глав. " sheetId="13" r:id="rId7"/>
  </sheets>
  <externalReferences>
    <externalReference r:id="rId8"/>
  </externalReferences>
  <definedNames>
    <definedName name="_xlnm._FilterDatabase" localSheetId="0" hidden="1">'Титульный лист'!$A$73:$AQ$73</definedName>
    <definedName name="Верно" localSheetId="3">'[1]Титульный лист'!#REF!</definedName>
    <definedName name="Верно" localSheetId="4">#REF!</definedName>
    <definedName name="Верно" localSheetId="5">#REF!</definedName>
    <definedName name="Верно">'Титульный лист'!#REF!</definedName>
    <definedName name="года" localSheetId="4">#REF!</definedName>
    <definedName name="года" localSheetId="5">#REF!</definedName>
    <definedName name="года">'Титульный лист'!$CQ$103:$CQ$112</definedName>
    <definedName name="даты" localSheetId="4">#REF!</definedName>
    <definedName name="даты" localSheetId="5">#REF!</definedName>
    <definedName name="даты">'Титульный лист'!$BY$82:$BY$112</definedName>
    <definedName name="_xlnm.Print_Titles" localSheetId="2">'ФОРМА 2_Показатели (город)'!$4:$5</definedName>
    <definedName name="_xlnm.Print_Titles" localSheetId="3">'ФОРМА 2_Показатели (район)'!$4:$5</definedName>
    <definedName name="месяцы" localSheetId="4">#REF!</definedName>
    <definedName name="месяцы" localSheetId="5">#REF!</definedName>
    <definedName name="месяцы">'Титульный лист'!$CD$101:$CD$112</definedName>
    <definedName name="_xlnm.Print_Area" localSheetId="0">'Титульный лист'!$A$1:$CV$114</definedName>
    <definedName name="_xlnm.Print_Area" localSheetId="1">'ФОРМА 1_Численность работников'!$A$1:$P$23</definedName>
    <definedName name="_xlnm.Print_Area" localSheetId="2">'ФОРМА 2_Показатели (город)'!$A$1:$E$56</definedName>
    <definedName name="_xlnm.Print_Area" localSheetId="3">'ФОРМА 2_Показатели (район)'!$A$1:$I$59</definedName>
    <definedName name="_xlnm.Print_Area" localSheetId="4">'ФОРМА 3_Резерв'!$A$1:$J$31</definedName>
    <definedName name="_xlnm.Print_Area" localSheetId="5">'ФОРМА 4_Методики'!$A$1:$F$18</definedName>
    <definedName name="Ошибка" localSheetId="3">'[1]Титульный лист'!#REF!</definedName>
    <definedName name="Ошибка" localSheetId="4">#REF!</definedName>
    <definedName name="Ошибка" localSheetId="5">#REF!</definedName>
    <definedName name="Ошибка">'Титульный лист'!#REF!</definedName>
    <definedName name="р" localSheetId="3">'[1]Титульный лист'!#REF!</definedName>
    <definedName name="р">'Титульный лист'!#REF!</definedName>
    <definedName name="территории" localSheetId="4">#REF!</definedName>
    <definedName name="территории" localSheetId="5">#REF!</definedName>
    <definedName name="территории">'Титульный лист'!$AQ$18:$AR$72</definedName>
    <definedName name="фактслужащих" localSheetId="4">#REF!</definedName>
    <definedName name="фактслужащих" localSheetId="5">#REF!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11" i="14"/>
  <c r="D7" i="4" l="1"/>
  <c r="D10"/>
  <c r="D13"/>
  <c r="D16"/>
  <c r="D19"/>
  <c r="D22"/>
  <c r="E20" l="1"/>
  <c r="E17"/>
  <c r="E11"/>
  <c r="E8"/>
  <c r="E36" i="14" l="1"/>
  <c r="F36"/>
  <c r="D36"/>
  <c r="D35" s="1"/>
  <c r="H21" l="1"/>
  <c r="I21"/>
  <c r="G21"/>
  <c r="H18"/>
  <c r="I18"/>
  <c r="G18"/>
  <c r="H12"/>
  <c r="I12"/>
  <c r="G12"/>
  <c r="H9"/>
  <c r="I9"/>
  <c r="G9"/>
  <c r="E27" l="1"/>
  <c r="F27"/>
  <c r="D27"/>
  <c r="D50" l="1"/>
  <c r="E50"/>
  <c r="F50"/>
  <c r="D43"/>
  <c r="E43"/>
  <c r="F43"/>
  <c r="I22"/>
  <c r="G22"/>
  <c r="H22"/>
  <c r="D31"/>
  <c r="E31"/>
  <c r="F31"/>
  <c r="D23"/>
  <c r="E23"/>
  <c r="F23"/>
  <c r="D20"/>
  <c r="E20"/>
  <c r="F20"/>
  <c r="D17"/>
  <c r="E17"/>
  <c r="F17"/>
  <c r="D14"/>
  <c r="E14"/>
  <c r="F14"/>
  <c r="D11"/>
  <c r="F11"/>
  <c r="D8"/>
  <c r="E8"/>
  <c r="F8"/>
  <c r="D30" i="4"/>
  <c r="D26"/>
  <c r="C8" i="2"/>
  <c r="I43" i="14" l="1"/>
  <c r="H43"/>
  <c r="G43"/>
  <c r="E35"/>
  <c r="H35" s="1"/>
  <c r="F35"/>
  <c r="I35" s="1"/>
  <c r="G35"/>
  <c r="C20" i="2"/>
  <c r="D49" i="4" l="1"/>
  <c r="D42"/>
  <c r="D35"/>
  <c r="E42" l="1"/>
  <c r="D34"/>
  <c r="E34" s="1"/>
  <c r="E21"/>
  <c r="F8" i="2" l="1"/>
  <c r="H8"/>
  <c r="D8"/>
  <c r="D20" s="1"/>
  <c r="E8"/>
  <c r="E20" s="1"/>
  <c r="G8"/>
  <c r="I8"/>
  <c r="J8"/>
  <c r="K8"/>
  <c r="K20" s="1"/>
  <c r="L8"/>
  <c r="M8"/>
  <c r="N8"/>
  <c r="N20" s="1"/>
  <c r="O8"/>
  <c r="O20" s="1"/>
  <c r="P8"/>
  <c r="F20"/>
  <c r="G20"/>
  <c r="H20"/>
  <c r="I20"/>
  <c r="J20"/>
  <c r="L20"/>
  <c r="M20"/>
  <c r="P20"/>
</calcChain>
</file>

<file path=xl/sharedStrings.xml><?xml version="1.0" encoding="utf-8"?>
<sst xmlns="http://schemas.openxmlformats.org/spreadsheetml/2006/main" count="501" uniqueCount="279">
  <si>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</si>
  <si>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</si>
  <si>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</si>
  <si>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</si>
  <si>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</si>
  <si>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</si>
  <si>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</si>
  <si>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</si>
  <si>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</si>
  <si>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</si>
  <si>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</si>
  <si>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</si>
  <si>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</si>
  <si>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</si>
  <si>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</si>
  <si>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</si>
  <si>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</si>
  <si>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</si>
  <si>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</si>
  <si>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</si>
  <si>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</si>
  <si>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</si>
  <si>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</si>
  <si>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</si>
  <si>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</si>
  <si>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</si>
  <si>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</si>
  <si>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</si>
  <si>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</si>
  <si>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</si>
  <si>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</si>
  <si>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</si>
  <si>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</si>
  <si>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единиц</t>
  </si>
  <si>
    <t xml:space="preserve">ИТОГО </t>
  </si>
  <si>
    <t>9.1.</t>
  </si>
  <si>
    <t>9.2.</t>
  </si>
  <si>
    <t xml:space="preserve">Местные администрации поселений всего,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</si>
  <si>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</si>
  <si>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</si>
  <si>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от 18 до 25 лет</t>
  </si>
  <si>
    <t>от 25 до 30 лет</t>
  </si>
  <si>
    <t>от 30 до 40 лет</t>
  </si>
  <si>
    <t>от 40 до 50 лет</t>
  </si>
  <si>
    <t>от 50 до 59 лет</t>
  </si>
  <si>
    <t xml:space="preserve">от 60 лет </t>
  </si>
  <si>
    <t>мужчины</t>
  </si>
  <si>
    <t>женщины</t>
  </si>
  <si>
    <t>органы местного самоуправления городских округов и муниципальных районов:</t>
  </si>
  <si>
    <t>отраслевые (функциональные) органы администрации всего,</t>
  </si>
  <si>
    <t>Работники, осуществляющие техническое обеспечение деятельности органов местного самоуправления (технический персонал)</t>
  </si>
  <si>
    <t>МР</t>
  </si>
  <si>
    <t>ГП</t>
  </si>
  <si>
    <t>СП</t>
  </si>
  <si>
    <t>Наименование муниципального образования</t>
  </si>
  <si>
    <t>год</t>
  </si>
  <si>
    <t>"</t>
  </si>
  <si>
    <t>Доля специалистов в возрасте до 30 лет, имеющих стаж муниципальной службы более 3 лет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</si>
  <si>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</si>
  <si>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</si>
  <si>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</si>
  <si>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</si>
  <si>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</si>
  <si>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</si>
  <si>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</si>
  <si>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</si>
  <si>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</si>
  <si>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</si>
  <si>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</si>
  <si>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</si>
  <si>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</si>
  <si>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</si>
  <si>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</si>
  <si>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</si>
  <si>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</si>
  <si>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</si>
  <si>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</si>
  <si>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</si>
  <si>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</si>
  <si>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</si>
  <si>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</si>
  <si>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</si>
  <si>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</si>
  <si>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</si>
  <si>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</si>
  <si>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</si>
  <si>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</si>
  <si>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</si>
  <si>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</si>
  <si>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</si>
  <si>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</si>
  <si>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</si>
  <si>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</si>
  <si>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</si>
  <si>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</si>
  <si>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</si>
  <si>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</si>
  <si>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</si>
  <si>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</si>
  <si>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</si>
  <si>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</si>
  <si>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</si>
  <si>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</si>
  <si>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</si>
  <si>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</si>
  <si>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</si>
  <si>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</si>
  <si>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</si>
  <si>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</si>
  <si>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</si>
  <si>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</si>
  <si>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</si>
  <si>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</si>
  <si>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</si>
  <si>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r>
      <t xml:space="preserve">с высшим образованием, </t>
    </r>
    <r>
      <rPr>
        <i/>
        <sz val="8"/>
        <rFont val="Times New Roman"/>
        <family val="1"/>
        <charset val="204"/>
      </rPr>
      <t>из них:</t>
    </r>
  </si>
  <si>
    <t>Сведения о численности работников органов местного самоуправления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</si>
  <si>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</si>
  <si>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</si>
  <si>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</si>
  <si>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</si>
  <si>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</si>
  <si>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</si>
  <si>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</si>
  <si>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</si>
  <si>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</si>
  <si>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</si>
  <si>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</si>
  <si>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</si>
  <si>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</si>
  <si>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</si>
  <si>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территориальные органы всего,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</si>
  <si>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</si>
  <si>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</si>
  <si>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</si>
  <si>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</si>
  <si>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</si>
  <si>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</si>
  <si>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Ф.И.О. должность</t>
  </si>
  <si>
    <r>
      <t xml:space="preserve">в том числе (указать наименование и данные по каждому муниципальному органу </t>
    </r>
    <r>
      <rPr>
        <i/>
        <sz val="8"/>
        <rFont val="Times New Roman"/>
        <family val="1"/>
        <charset val="204"/>
      </rPr>
      <t>(для каждого органа необходимо добавить строку))</t>
    </r>
  </si>
  <si>
    <r>
      <t xml:space="preserve">в том числе (указать наименование и данные по каждому поселению </t>
    </r>
    <r>
      <rPr>
        <i/>
        <sz val="8"/>
        <rFont val="Times New Roman"/>
        <family val="1"/>
        <charset val="204"/>
      </rPr>
      <t>(для каждого поселения необходимо добавить строку))</t>
    </r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</si>
  <si>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</si>
  <si>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</si>
  <si>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</si>
  <si>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</si>
  <si>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Местная администрация городского округа (муниципального района*) всего, в том числе:</t>
  </si>
  <si>
    <t>Доля муниципальных служащих, имеющих высшее профессиональное образование</t>
  </si>
  <si>
    <t xml:space="preserve">       с высшим юридическим образованием</t>
  </si>
  <si>
    <t xml:space="preserve">       с высшим экономическим</t>
  </si>
  <si>
    <t xml:space="preserve">      с  иным высшим образованием</t>
  </si>
  <si>
    <t>со средним специальным образованием</t>
  </si>
  <si>
    <t>со средним образованием</t>
  </si>
  <si>
    <t>7.1.</t>
  </si>
  <si>
    <t>7.2.</t>
  </si>
  <si>
    <t>8.1.</t>
  </si>
  <si>
    <t>8.3.</t>
  </si>
  <si>
    <t>8.2.</t>
  </si>
  <si>
    <t>Используемые сокращения: МР - муниципальный район, ГП - городское поселение, входящее в состав муниципального района, СП - сельское поселение, входящее в состав муниципального района.</t>
  </si>
  <si>
    <t>Форма 2</t>
  </si>
  <si>
    <t>находящихся в резерве</t>
  </si>
  <si>
    <t>Фамилия,имя,отчество</t>
  </si>
  <si>
    <t>Ранее замещаемая должность</t>
  </si>
  <si>
    <t>Дата назанчения (избрания) на должность</t>
  </si>
  <si>
    <t>Должность, на которую назначен(избран) кандидат</t>
  </si>
  <si>
    <t>10.</t>
  </si>
  <si>
    <t>11.</t>
  </si>
  <si>
    <t>11.1.</t>
  </si>
  <si>
    <t>11.2.</t>
  </si>
  <si>
    <t>10.1.</t>
  </si>
  <si>
    <t>10.2.</t>
  </si>
  <si>
    <t>10.3.</t>
  </si>
  <si>
    <t>Форма 5</t>
  </si>
  <si>
    <t>Информация о муниципальном резерве управленческих кадров и муниципальном кадровом резерве</t>
  </si>
  <si>
    <t>УПРАВЛЕНИЕ РЕГИОНАЛЬНОЙ И МУНИЦИПАЛЬНОЙ ПОЛИТИКИ</t>
  </si>
  <si>
    <t>Доля муниципальных служащих, уволившихся с муниципальной службы до достижения ими предельного возраста пребывания на муниципальной службе</t>
  </si>
  <si>
    <t>Значение показателя</t>
  </si>
  <si>
    <t>ПРЕДСТАВЛЯЕТСЯ В ЭЛЕКТРОННОМ ВИДЕ</t>
  </si>
  <si>
    <t>Представляют:</t>
  </si>
  <si>
    <t>Сроки представления:</t>
  </si>
  <si>
    <t>назначенных (избранных) на должности из резерва</t>
  </si>
  <si>
    <t>количество поселений, применяющих методические материалы</t>
  </si>
  <si>
    <t xml:space="preserve">поселения
(единиц)
</t>
  </si>
  <si>
    <t>городской округ,
муниципальный
район</t>
  </si>
  <si>
    <t>применяются / не применяются</t>
  </si>
  <si>
    <t>Доля вакантных должностей муниципальной службы, замещенных на основе назначения из кадрового резерва</t>
  </si>
  <si>
    <t>количество вакантных должностей муниципальной службы, замещенных на основе назначения из кадрового резерва за отчетный период</t>
  </si>
  <si>
    <t>количество вакантных должностей муниципальной службы, замещенных на основе конкурса за отчетный период</t>
  </si>
  <si>
    <t>количество муниципальных служащих - специалистов в возрасте до 30 лет на конец отчетного периода</t>
  </si>
  <si>
    <t>количество штатных единиц муниципальных служащих на конец отчетного периода</t>
  </si>
  <si>
    <t>количество муниципальных служащих, имеющих высшее профессиональное образование, на конец отчетного периода</t>
  </si>
  <si>
    <t>количество специалистов в возрасте до 30 лет, имеющих стаж муниципальной службы более 3 лет, на конец отчетного периода</t>
  </si>
  <si>
    <t>количество вакантных должностей муниципальной службы, имевшихся за отчетный период</t>
  </si>
  <si>
    <t>количество муниципальных служащих, уволившихся с муниципальной службы до достижения ими предельного возраста, установленного для замещения должности муниципальной службы (65 лет), за отчетный период</t>
  </si>
  <si>
    <t>** По контрольному органу и избирательной комиссии информация представляется только в случае, если они являются  органами местного самоуправления (к примеру, контрольный отдел, входящий в состав администрации муниципального образования, не является органом местного самоуправления, и информация о нем в данной строке не учитывается).</t>
  </si>
  <si>
    <t>Дата включения в резерв</t>
  </si>
  <si>
    <t>Форма 3</t>
  </si>
  <si>
    <r>
      <t xml:space="preserve">Список лиц, назначенных(избранных) на муниципальные должности и должности муниципальной службы в органах  местного самоуправления муниципального образования из </t>
    </r>
    <r>
      <rPr>
        <u/>
        <sz val="11"/>
        <rFont val="Times New Roman"/>
        <family val="1"/>
        <charset val="204"/>
      </rPr>
      <t>муниципального резерва управленческих кадров</t>
    </r>
    <r>
      <rPr>
        <sz val="11"/>
        <rFont val="Times New Roman"/>
        <family val="1"/>
        <charset val="204"/>
      </rPr>
      <t xml:space="preserve"> за отчетный период</t>
    </r>
  </si>
  <si>
    <t>3.1. Муниципальный резерв управленческих кадров</t>
  </si>
  <si>
    <t>Количество человек (нарастающим итогом)</t>
  </si>
  <si>
    <t>3.2. Муниципальный кадровый резерв*</t>
  </si>
  <si>
    <t>Количественный состав муниципального резерва управленческих кадров</t>
  </si>
  <si>
    <t>Количественный состав муниципального кадрового резерва</t>
  </si>
  <si>
    <t>Информация о применении методических материалов</t>
  </si>
  <si>
    <t>Наименование методических рекомендаций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</si>
  <si>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</si>
  <si>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</si>
  <si>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</si>
  <si>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Методические рекомендации по порядку применения испытания при назначении граждан, впервые принятых на должности муниципальной службы в органах местного самоуправления</t>
  </si>
  <si>
    <t>Методические рекомендации по организации кадровой работы в муниципальных предприятиях и учреждениях</t>
  </si>
  <si>
    <t>Методические рекомендации по вопросам проведения организационно-штатных мероприятий в исполнительно-распорядительном органе муниципального образования</t>
  </si>
  <si>
    <t>Методические рекомендации по вопросам внедрения и применения в органах местного самоуправления поощрений муниципальных служащих, иных работников органов местного самоуправления</t>
  </si>
  <si>
    <t>Методические рекомендации по вопросам прекращения трудового договора с муниципальным служащим, перевода муниципального служащего на другую должность, а также продления срока нахождения на муниципальной службе муниципальных служащих, достигших предельного возраста на муниципальной службе</t>
  </si>
  <si>
    <t>Методические рекомендации по организации внутреннего кадрового аудита в органах местного самоуправления</t>
  </si>
  <si>
    <t>Методические рекомендации по вопросам консультирования муниципальных служащих и работников по правовым и иным вопросам муниципальной службы и трудового законодательства</t>
  </si>
  <si>
    <t>Методические рекомендации по организации наставничества в исполнительно-распорядительных органах муниципальных образований</t>
  </si>
  <si>
    <t>Методические рекомендации по организации работы с персональными данными при формировании и использовании муниципальных информационных ресурсов в органах местного самоуправления</t>
  </si>
  <si>
    <t>Методические рекомендации по оформлению и выдаче служебных удостоверений муниципальным служащим</t>
  </si>
  <si>
    <t>ФОРМА 4</t>
  </si>
  <si>
    <t>*Глава администрации муниципального района представляет данные как по району, так и по входящим в его состав поселениям.</t>
  </si>
  <si>
    <t>Глава администрации муниципального образования</t>
  </si>
  <si>
    <t>Примечание</t>
  </si>
  <si>
    <t>Наименование вакантной должности</t>
  </si>
  <si>
    <t>6.1.</t>
  </si>
  <si>
    <t xml:space="preserve"> в соответствии с муниципальным заказом</t>
  </si>
  <si>
    <t>6.2.</t>
  </si>
  <si>
    <t xml:space="preserve"> в соответствии с государственным заказом</t>
  </si>
  <si>
    <t>Информация о порядке замещения вакантной должности
 (по конкурсу/без конкурса)</t>
  </si>
  <si>
    <t>Информация о применении методических материалов по вопросам кадровой работы в органах местного самоуправления 
и развития муниципальной службы, размещенных на официальном сайте Правительства Ростовской области 
(www.donland.ru в разделе "Деятельность"/"Местное самоуправление")</t>
  </si>
  <si>
    <t>планируемой</t>
  </si>
  <si>
    <t>фактически имеющейся 
на дату составления отчета</t>
  </si>
  <si>
    <t>ИНФОРМАЦИЯ 
о вакансиях на дожности заместителей глав местных администраций и управляющих делами местных администраций</t>
  </si>
  <si>
    <t>10.6.</t>
  </si>
  <si>
    <t>10.5.</t>
  </si>
  <si>
    <t>10.4.</t>
  </si>
  <si>
    <t>9.7.</t>
  </si>
  <si>
    <t>9.6.</t>
  </si>
  <si>
    <t>9.5.</t>
  </si>
  <si>
    <t>9.4.</t>
  </si>
  <si>
    <t>9.3.</t>
  </si>
  <si>
    <t>Доля вакантных должностей муниципальной службы, замещенных на основе конкурса</t>
  </si>
  <si>
    <t>Количество муниципальных служащих, прошедших профессиональную переподготовку, повышение квалификациии за отчетный период</t>
  </si>
  <si>
    <t>Количество муниципальных служащих по уровню образования на конец отчетного периода</t>
  </si>
  <si>
    <t xml:space="preserve">       с высшим образованием по специальности "Государственное и муниципальное управление"</t>
  </si>
  <si>
    <t>Количество муниципальных служащих по возрасту на конец отчетного периода</t>
  </si>
  <si>
    <t>Количество муниципальных служащих по полу на конец отчетного периода:</t>
  </si>
  <si>
    <t>Количество муниципальных служащих по уровню образования, на конец отчетного периода</t>
  </si>
  <si>
    <r>
      <t xml:space="preserve">с высшим образованием, </t>
    </r>
    <r>
      <rPr>
        <i/>
        <sz val="12"/>
        <rFont val="Times New Roman"/>
        <family val="1"/>
        <charset val="204"/>
      </rPr>
      <t>из них:</t>
    </r>
  </si>
  <si>
    <t>Количество муниципальных служащих по возрасту, на конец отчетного периода</t>
  </si>
  <si>
    <t>Количество муниципальных служащих по полу, на конец отчетного периода</t>
  </si>
  <si>
    <t>*Критерий отнесения должности муниципальной службы к руководящей - наличие должных лиц, находящихся в непосредственном подчинении.</t>
  </si>
  <si>
    <t>6.3.</t>
  </si>
  <si>
    <t>7.3.</t>
  </si>
  <si>
    <t>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</si>
  <si>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 xml:space="preserve"> за счет внебюджетных средств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</si>
  <si>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 в городском округе</t>
  </si>
  <si>
    <t>Информация о показателях развития муниципальной службы, количественном и качественном составе муниципальных служащих 
в органах местного самоуправления в муниципальном районе*</t>
  </si>
  <si>
    <t>**Критерий отнесения должности муниципальной службы к руководящей - наличие должных лиц, находящихся в непосредственном подчинении.</t>
  </si>
  <si>
    <t>***К работникам органов местного самоуправления относятся: муниципальные служащие, лица, замещающие муниципальные должности, технический персонал, обслуживающий персонал и иные работники.</t>
  </si>
  <si>
    <t>Доля лиц, замещающих руководящие должности** из числа муниципальных служащих</t>
  </si>
  <si>
    <t>Контрольные соотношения</t>
  </si>
  <si>
    <t>количество муниципальных служащих, замещавших руководящие должности на конец отчетного периода</t>
  </si>
  <si>
    <t>количество штатных единиц муниципальных служащих, замещавших руководящие должности на конец отчетного периода</t>
  </si>
  <si>
    <t>Доля лиц, замещающих руководящие должности* из числа муниципальных служащих</t>
  </si>
  <si>
    <t>Доля лиц, замещающих руководящие должности из числа работников органов местного самоуправления***</t>
  </si>
  <si>
    <t>количество штатных единиц работников органов местного самоуправления на конец отчетного периода</t>
  </si>
  <si>
    <t>количество работников органов местного самоуправления, замещавших руководящие должности на конец отчетного периода</t>
  </si>
  <si>
    <t>количество штатных единиц работников органов местного самоуправления, замещавших руководящие должности на конец отчетного периода</t>
  </si>
  <si>
    <t>Доля лиц, замещающих руководящие должности из числа работников органов местного самоуправления**</t>
  </si>
  <si>
    <t>Примечание: заполнению подлежат только ячейки белого цвета.</t>
  </si>
  <si>
    <t>в управление региональной и муниципальной политики Правительства Ростовской области</t>
  </si>
  <si>
    <t>Приложение</t>
  </si>
  <si>
    <r>
      <t xml:space="preserve">* </t>
    </r>
    <r>
      <rPr>
        <u/>
        <sz val="10"/>
        <rFont val="Times New Roman"/>
        <family val="1"/>
        <charset val="204"/>
      </rPr>
      <t>В части муниципальных кадровых резервов</t>
    </r>
    <r>
      <rPr>
        <sz val="10"/>
        <rFont val="Times New Roman"/>
        <family val="1"/>
        <charset val="204"/>
      </rPr>
      <t xml:space="preserve"> глава администрации муниципального района представляет данные как по району, так и по входящим в его состав поселениям.</t>
    </r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</si>
  <si>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 3    квартала 2018 года</t>
    </r>
  </si>
  <si>
    <t>Рябов Сергей Иванович</t>
  </si>
  <si>
    <t xml:space="preserve">Стрельцова МА - вед.специалист </t>
  </si>
  <si>
    <t>94-338</t>
  </si>
  <si>
    <t>Задонское сельское поселение</t>
  </si>
  <si>
    <t>0</t>
  </si>
  <si>
    <t>нет</t>
  </si>
  <si>
    <t>да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</si>
</sst>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30" fillId="0" borderId="0"/>
  </cellStyleXfs>
  <cellXfs count="421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6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6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7" xfId="0" applyFont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justify" vertical="center" wrapText="1"/>
    </xf>
    <xf numFmtId="49" fontId="14" fillId="0" borderId="3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0" fillId="0" borderId="0" xfId="0" applyFont="1"/>
    <xf numFmtId="0" fontId="14" fillId="0" borderId="9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0" applyFont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left" vertical="center"/>
    </xf>
    <xf numFmtId="164" fontId="14" fillId="2" borderId="3" xfId="0" applyNumberFormat="1" applyFont="1" applyFill="1" applyBorder="1" applyAlignment="1">
      <alignment horizontal="center" vertical="center"/>
    </xf>
    <xf numFmtId="164" fontId="14" fillId="2" borderId="12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justify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/>
    <xf numFmtId="0" fontId="0" fillId="3" borderId="0" xfId="0" applyFill="1"/>
    <xf numFmtId="0" fontId="24" fillId="0" borderId="0" xfId="0" applyFont="1"/>
    <xf numFmtId="0" fontId="24" fillId="0" borderId="0" xfId="0" applyFont="1" applyBorder="1"/>
    <xf numFmtId="1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10" fillId="0" borderId="1" xfId="0" applyFont="1" applyBorder="1"/>
    <xf numFmtId="0" fontId="4" fillId="0" borderId="0" xfId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0" xfId="0" applyFont="1" applyAlignment="1">
      <alignment horizontal="right" vertical="center" wrapText="1"/>
    </xf>
    <xf numFmtId="0" fontId="26" fillId="3" borderId="25" xfId="1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Border="1" applyAlignment="1"/>
    <xf numFmtId="0" fontId="8" fillId="4" borderId="1" xfId="0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10" fillId="0" borderId="23" xfId="0" applyFont="1" applyBorder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6" fillId="0" borderId="23" xfId="1" applyFont="1" applyBorder="1" applyAlignment="1">
      <alignment horizontal="justify" vertical="center" wrapText="1"/>
    </xf>
    <xf numFmtId="49" fontId="26" fillId="0" borderId="31" xfId="1" applyNumberFormat="1" applyFont="1" applyBorder="1" applyAlignment="1">
      <alignment horizontal="center" vertical="top" wrapText="1"/>
    </xf>
    <xf numFmtId="0" fontId="26" fillId="3" borderId="44" xfId="1" applyFont="1" applyFill="1" applyBorder="1" applyAlignment="1">
      <alignment horizontal="center" vertical="center" wrapText="1"/>
    </xf>
    <xf numFmtId="0" fontId="26" fillId="0" borderId="45" xfId="1" applyFont="1" applyBorder="1" applyAlignment="1">
      <alignment horizontal="justify" vertical="center" wrapText="1"/>
    </xf>
    <xf numFmtId="49" fontId="26" fillId="0" borderId="46" xfId="1" applyNumberFormat="1" applyFont="1" applyBorder="1" applyAlignment="1">
      <alignment horizontal="center" vertical="top" wrapText="1"/>
    </xf>
    <xf numFmtId="0" fontId="1" fillId="0" borderId="0" xfId="1" applyFont="1"/>
    <xf numFmtId="0" fontId="0" fillId="3" borderId="0" xfId="0" applyFill="1" applyBorder="1"/>
    <xf numFmtId="0" fontId="0" fillId="3" borderId="0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12" fillId="3" borderId="0" xfId="0" applyFont="1" applyFill="1" applyBorder="1"/>
    <xf numFmtId="164" fontId="9" fillId="5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34" fillId="0" borderId="0" xfId="0" applyFont="1"/>
    <xf numFmtId="0" fontId="13" fillId="0" borderId="0" xfId="0" applyFont="1" applyBorder="1" applyAlignment="1">
      <alignment vertical="center" wrapText="1"/>
    </xf>
    <xf numFmtId="164" fontId="8" fillId="3" borderId="50" xfId="0" applyNumberFormat="1" applyFont="1" applyFill="1" applyBorder="1" applyAlignment="1" applyProtection="1">
      <alignment horizontal="center" vertical="center"/>
      <protection locked="0"/>
    </xf>
    <xf numFmtId="164" fontId="8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0" fontId="16" fillId="5" borderId="0" xfId="0" applyFont="1" applyFill="1"/>
    <xf numFmtId="0" fontId="21" fillId="5" borderId="0" xfId="0" applyFont="1" applyFill="1"/>
    <xf numFmtId="16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/>
    <xf numFmtId="164" fontId="9" fillId="3" borderId="4" xfId="0" applyNumberFormat="1" applyFont="1" applyFill="1" applyBorder="1" applyAlignment="1" applyProtection="1">
      <alignment horizontal="center" vertical="center"/>
      <protection locked="0"/>
    </xf>
    <xf numFmtId="164" fontId="9" fillId="3" borderId="50" xfId="0" applyNumberFormat="1" applyFont="1" applyFill="1" applyBorder="1" applyAlignment="1" applyProtection="1">
      <alignment horizontal="center" vertical="center"/>
      <protection locked="0"/>
    </xf>
    <xf numFmtId="164" fontId="9" fillId="3" borderId="52" xfId="0" applyNumberFormat="1" applyFont="1" applyFill="1" applyBorder="1" applyAlignment="1" applyProtection="1">
      <alignment horizontal="center" vertical="center"/>
      <protection locked="0"/>
    </xf>
    <xf numFmtId="164" fontId="9" fillId="3" borderId="61" xfId="0" applyNumberFormat="1" applyFont="1" applyFill="1" applyBorder="1" applyAlignment="1" applyProtection="1">
      <alignment horizontal="center" vertical="center"/>
      <protection locked="0"/>
    </xf>
    <xf numFmtId="0" fontId="12" fillId="4" borderId="62" xfId="0" applyFont="1" applyFill="1" applyBorder="1"/>
    <xf numFmtId="0" fontId="12" fillId="4" borderId="24" xfId="0" applyFont="1" applyFill="1" applyBorder="1"/>
    <xf numFmtId="0" fontId="36" fillId="4" borderId="18" xfId="0" applyFont="1" applyFill="1" applyBorder="1" applyAlignment="1" applyProtection="1">
      <alignment vertical="center" wrapText="1" shrinkToFit="1"/>
      <protection locked="0"/>
    </xf>
    <xf numFmtId="0" fontId="12" fillId="4" borderId="18" xfId="0" applyFont="1" applyFill="1" applyBorder="1"/>
    <xf numFmtId="0" fontId="12" fillId="4" borderId="19" xfId="0" applyFont="1" applyFill="1" applyBorder="1"/>
    <xf numFmtId="0" fontId="12" fillId="4" borderId="7" xfId="0" applyFont="1" applyFill="1" applyBorder="1"/>
    <xf numFmtId="0" fontId="12" fillId="4" borderId="8" xfId="0" applyFont="1" applyFill="1" applyBorder="1"/>
    <xf numFmtId="0" fontId="36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57" xfId="0" applyFont="1" applyFill="1" applyBorder="1"/>
    <xf numFmtId="0" fontId="37" fillId="4" borderId="0" xfId="0" applyFont="1" applyFill="1" applyBorder="1" applyAlignment="1" applyProtection="1">
      <alignment horizontal="center" vertical="center" wrapText="1" shrinkToFit="1"/>
      <protection locked="0"/>
    </xf>
    <xf numFmtId="0" fontId="37" fillId="4" borderId="18" xfId="0" applyFont="1" applyFill="1" applyBorder="1" applyAlignment="1" applyProtection="1">
      <alignment horizontal="center" vertical="center" wrapText="1" shrinkToFit="1"/>
      <protection locked="0"/>
    </xf>
    <xf numFmtId="164" fontId="37" fillId="4" borderId="7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0" fontId="0" fillId="4" borderId="59" xfId="0" applyFill="1" applyBorder="1"/>
    <xf numFmtId="0" fontId="0" fillId="4" borderId="18" xfId="0" applyFill="1" applyBorder="1"/>
    <xf numFmtId="0" fontId="0" fillId="4" borderId="60" xfId="0" applyFill="1" applyBorder="1"/>
    <xf numFmtId="0" fontId="0" fillId="4" borderId="58" xfId="0" applyFill="1" applyBorder="1"/>
    <xf numFmtId="0" fontId="0" fillId="4" borderId="7" xfId="0" applyFill="1" applyBorder="1"/>
    <xf numFmtId="0" fontId="9" fillId="7" borderId="6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 applyProtection="1">
      <alignment horizontal="center" vertical="center" wrapText="1" shrinkToFit="1"/>
    </xf>
    <xf numFmtId="0" fontId="36" fillId="6" borderId="8" xfId="0" applyFont="1" applyFill="1" applyBorder="1" applyAlignment="1" applyProtection="1">
      <alignment horizontal="center" vertical="center" wrapText="1" shrinkToFit="1"/>
    </xf>
    <xf numFmtId="0" fontId="36" fillId="6" borderId="49" xfId="0" applyFont="1" applyFill="1" applyBorder="1" applyAlignment="1" applyProtection="1">
      <alignment horizontal="center" vertical="center" wrapText="1" shrinkToFit="1"/>
    </xf>
    <xf numFmtId="0" fontId="36" fillId="6" borderId="57" xfId="0" applyFont="1" applyFill="1" applyBorder="1" applyAlignment="1" applyProtection="1">
      <alignment horizontal="center" vertical="center" wrapText="1" shrinkToFi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62" xfId="0" applyFont="1" applyFill="1" applyBorder="1"/>
    <xf numFmtId="0" fontId="38" fillId="6" borderId="57" xfId="0" applyFont="1" applyFill="1" applyBorder="1" applyAlignment="1" applyProtection="1">
      <alignment horizontal="center" vertical="center" wrapText="1" shrinkToFit="1"/>
    </xf>
    <xf numFmtId="0" fontId="38" fillId="4" borderId="18" xfId="0" applyFont="1" applyFill="1" applyBorder="1" applyAlignment="1" applyProtection="1">
      <alignment vertical="center" wrapText="1" shrinkToFit="1"/>
      <protection locked="0"/>
    </xf>
    <xf numFmtId="0" fontId="0" fillId="4" borderId="7" xfId="0" applyFont="1" applyFill="1" applyBorder="1"/>
    <xf numFmtId="0" fontId="38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 shrinkToFit="1"/>
      <protection locked="0"/>
    </xf>
    <xf numFmtId="0" fontId="25" fillId="4" borderId="18" xfId="0" applyFont="1" applyFill="1" applyBorder="1" applyAlignment="1" applyProtection="1">
      <alignment horizontal="center" vertical="center" wrapText="1" shrinkToFit="1"/>
      <protection locked="0"/>
    </xf>
    <xf numFmtId="164" fontId="25" fillId="4" borderId="7" xfId="0" applyNumberFormat="1" applyFont="1" applyFill="1" applyBorder="1" applyAlignment="1">
      <alignment horizontal="center" vertical="center" wrapText="1"/>
    </xf>
    <xf numFmtId="0" fontId="38" fillId="6" borderId="8" xfId="0" applyFont="1" applyFill="1" applyBorder="1" applyAlignment="1" applyProtection="1">
      <alignment horizontal="center" vertical="center" wrapText="1" shrinkToFit="1"/>
    </xf>
    <xf numFmtId="164" fontId="8" fillId="4" borderId="0" xfId="0" applyNumberFormat="1" applyFont="1" applyFill="1" applyBorder="1" applyAlignment="1">
      <alignment horizontal="center" vertical="center" wrapText="1"/>
    </xf>
    <xf numFmtId="0" fontId="38" fillId="6" borderId="24" xfId="0" applyFont="1" applyFill="1" applyBorder="1" applyAlignment="1" applyProtection="1">
      <alignment horizontal="center" vertical="center" wrapText="1" shrinkToFit="1"/>
    </xf>
    <xf numFmtId="0" fontId="0" fillId="4" borderId="59" xfId="0" applyFont="1" applyFill="1" applyBorder="1"/>
    <xf numFmtId="0" fontId="0" fillId="4" borderId="60" xfId="0" applyFont="1" applyFill="1" applyBorder="1"/>
    <xf numFmtId="0" fontId="0" fillId="4" borderId="58" xfId="0" applyFont="1" applyFill="1" applyBorder="1"/>
    <xf numFmtId="0" fontId="10" fillId="8" borderId="5" xfId="0" applyFont="1" applyFill="1" applyBorder="1" applyAlignment="1">
      <alignment horizontal="center" vertical="center" wrapText="1"/>
    </xf>
    <xf numFmtId="164" fontId="8" fillId="3" borderId="5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6" xfId="0" applyFont="1" applyFill="1" applyBorder="1" applyAlignment="1">
      <alignment horizontal="center" vertical="center" wrapText="1"/>
    </xf>
    <xf numFmtId="164" fontId="8" fillId="3" borderId="5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9" borderId="47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justify" vertical="center" wrapText="1"/>
    </xf>
    <xf numFmtId="0" fontId="9" fillId="9" borderId="10" xfId="0" applyFont="1" applyFill="1" applyBorder="1" applyAlignment="1">
      <alignment horizontal="center" vertical="center" wrapText="1"/>
    </xf>
    <xf numFmtId="164" fontId="9" fillId="9" borderId="10" xfId="0" applyNumberFormat="1" applyFont="1" applyFill="1" applyBorder="1" applyAlignment="1" applyProtection="1">
      <alignment horizontal="center" vertical="center" wrapText="1"/>
    </xf>
    <xf numFmtId="164" fontId="9" fillId="9" borderId="48" xfId="0" applyNumberFormat="1" applyFont="1" applyFill="1" applyBorder="1" applyAlignment="1" applyProtection="1">
      <alignment horizontal="center" vertical="center" wrapText="1"/>
    </xf>
    <xf numFmtId="0" fontId="6" fillId="9" borderId="49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5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justify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27" fillId="9" borderId="5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" fontId="6" fillId="9" borderId="49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justify" vertical="center" wrapText="1"/>
    </xf>
    <xf numFmtId="0" fontId="6" fillId="9" borderId="0" xfId="0" applyFont="1" applyFill="1" applyBorder="1"/>
    <xf numFmtId="0" fontId="27" fillId="9" borderId="8" xfId="0" applyFont="1" applyFill="1" applyBorder="1" applyAlignment="1">
      <alignment horizontal="justify" vertical="center" wrapText="1"/>
    </xf>
    <xf numFmtId="164" fontId="9" fillId="9" borderId="2" xfId="0" applyNumberFormat="1" applyFont="1" applyFill="1" applyBorder="1" applyAlignment="1" applyProtection="1">
      <alignment horizontal="center" vertical="center"/>
    </xf>
    <xf numFmtId="164" fontId="9" fillId="9" borderId="56" xfId="0" applyNumberFormat="1" applyFont="1" applyFill="1" applyBorder="1" applyAlignment="1" applyProtection="1">
      <alignment horizontal="center" vertical="center"/>
    </xf>
    <xf numFmtId="0" fontId="6" fillId="9" borderId="49" xfId="0" applyFont="1" applyFill="1" applyBorder="1" applyAlignment="1">
      <alignment horizontal="center" vertical="center" wrapText="1"/>
    </xf>
    <xf numFmtId="16" fontId="6" fillId="9" borderId="55" xfId="0" applyNumberFormat="1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justify" vertical="center" wrapText="1"/>
    </xf>
    <xf numFmtId="164" fontId="9" fillId="9" borderId="10" xfId="0" applyNumberFormat="1" applyFont="1" applyFill="1" applyBorder="1" applyAlignment="1" applyProtection="1">
      <alignment horizontal="center" vertical="center"/>
    </xf>
    <xf numFmtId="164" fontId="9" fillId="9" borderId="48" xfId="0" applyNumberFormat="1" applyFont="1" applyFill="1" applyBorder="1" applyAlignment="1" applyProtection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justify" vertical="center" wrapText="1"/>
    </xf>
    <xf numFmtId="0" fontId="27" fillId="9" borderId="10" xfId="0" applyFont="1" applyFill="1" applyBorder="1" applyAlignment="1">
      <alignment horizontal="left" vertical="center"/>
    </xf>
    <xf numFmtId="16" fontId="6" fillId="9" borderId="5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left" vertical="center"/>
    </xf>
    <xf numFmtId="164" fontId="9" fillId="9" borderId="5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54" xfId="0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 applyProtection="1">
      <alignment horizontal="center" vertical="center" wrapText="1"/>
    </xf>
    <xf numFmtId="164" fontId="9" fillId="8" borderId="56" xfId="0" applyNumberFormat="1" applyFont="1" applyFill="1" applyBorder="1" applyAlignment="1" applyProtection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justify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5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justify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27" fillId="8" borderId="4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justify" vertical="center" wrapText="1"/>
    </xf>
    <xf numFmtId="0" fontId="9" fillId="8" borderId="10" xfId="0" applyFont="1" applyFill="1" applyBorder="1" applyAlignment="1">
      <alignment horizontal="center" vertical="center" wrapText="1"/>
    </xf>
    <xf numFmtId="164" fontId="9" fillId="8" borderId="10" xfId="0" applyNumberFormat="1" applyFont="1" applyFill="1" applyBorder="1" applyAlignment="1" applyProtection="1">
      <alignment horizontal="center" vertical="center" wrapText="1"/>
    </xf>
    <xf numFmtId="164" fontId="9" fillId="8" borderId="48" xfId="0" applyNumberFormat="1" applyFont="1" applyFill="1" applyBorder="1" applyAlignment="1" applyProtection="1">
      <alignment horizontal="center" vertical="center" wrapText="1"/>
    </xf>
    <xf numFmtId="16" fontId="6" fillId="8" borderId="49" xfId="0" applyNumberFormat="1" applyFont="1" applyFill="1" applyBorder="1" applyAlignment="1">
      <alignment horizontal="center" vertical="center"/>
    </xf>
    <xf numFmtId="0" fontId="27" fillId="8" borderId="63" xfId="0" applyFont="1" applyFill="1" applyBorder="1" applyAlignment="1">
      <alignment horizontal="justify" vertical="center" wrapText="1"/>
    </xf>
    <xf numFmtId="164" fontId="9" fillId="8" borderId="10" xfId="0" applyNumberFormat="1" applyFont="1" applyFill="1" applyBorder="1" applyAlignment="1" applyProtection="1">
      <alignment horizontal="center" vertical="center"/>
    </xf>
    <xf numFmtId="164" fontId="9" fillId="8" borderId="48" xfId="0" applyNumberFormat="1" applyFont="1" applyFill="1" applyBorder="1" applyAlignment="1" applyProtection="1">
      <alignment horizontal="center" vertical="center"/>
    </xf>
    <xf numFmtId="0" fontId="6" fillId="8" borderId="24" xfId="0" applyFont="1" applyFill="1" applyBorder="1" applyAlignment="1">
      <alignment horizontal="justify" vertical="center" wrapText="1"/>
    </xf>
    <xf numFmtId="0" fontId="6" fillId="8" borderId="0" xfId="0" applyFont="1" applyFill="1" applyBorder="1"/>
    <xf numFmtId="0" fontId="6" fillId="8" borderId="51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justify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9" xfId="0" applyNumberFormat="1" applyFont="1" applyFill="1" applyBorder="1" applyAlignment="1">
      <alignment horizontal="center" vertical="center"/>
    </xf>
    <xf numFmtId="0" fontId="6" fillId="8" borderId="51" xfId="0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left" vertical="center"/>
    </xf>
    <xf numFmtId="16" fontId="6" fillId="8" borderId="5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justify" vertical="center" wrapText="1"/>
    </xf>
    <xf numFmtId="0" fontId="14" fillId="9" borderId="47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justify" vertical="center" wrapText="1"/>
    </xf>
    <xf numFmtId="0" fontId="8" fillId="9" borderId="10" xfId="0" applyFont="1" applyFill="1" applyBorder="1" applyAlignment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 wrapText="1"/>
    </xf>
    <xf numFmtId="0" fontId="15" fillId="9" borderId="49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justify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4" fillId="9" borderId="5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justify" vertical="center" wrapText="1"/>
    </xf>
    <xf numFmtId="0" fontId="8" fillId="9" borderId="2" xfId="0" applyFont="1" applyFill="1" applyBorder="1" applyAlignment="1">
      <alignment horizontal="center" vertical="center" wrapText="1"/>
    </xf>
    <xf numFmtId="164" fontId="8" fillId="9" borderId="56" xfId="0" applyNumberFormat="1" applyFont="1" applyFill="1" applyBorder="1" applyAlignment="1" applyProtection="1">
      <alignment horizontal="center" vertical="center" wrapText="1"/>
    </xf>
    <xf numFmtId="164" fontId="8" fillId="9" borderId="48" xfId="0" applyNumberFormat="1" applyFont="1" applyFill="1" applyBorder="1" applyAlignment="1" applyProtection="1">
      <alignment horizontal="center" vertical="center"/>
    </xf>
    <xf numFmtId="0" fontId="15" fillId="9" borderId="0" xfId="0" applyFont="1" applyFill="1" applyBorder="1"/>
    <xf numFmtId="0" fontId="15" fillId="9" borderId="49" xfId="0" applyFont="1" applyFill="1" applyBorder="1" applyAlignment="1">
      <alignment horizontal="center" vertical="center" wrapText="1"/>
    </xf>
    <xf numFmtId="16" fontId="15" fillId="9" borderId="51" xfId="0" applyNumberFormat="1" applyFont="1" applyFill="1" applyBorder="1" applyAlignment="1">
      <alignment horizontal="center" vertical="center" wrapText="1"/>
    </xf>
    <xf numFmtId="164" fontId="8" fillId="9" borderId="50" xfId="0" applyNumberFormat="1" applyFont="1" applyFill="1" applyBorder="1" applyAlignment="1" applyProtection="1">
      <alignment horizontal="center" vertical="center"/>
    </xf>
    <xf numFmtId="0" fontId="18" fillId="9" borderId="1" xfId="0" applyFont="1" applyFill="1" applyBorder="1" applyAlignment="1">
      <alignment horizontal="justify" vertical="center" wrapText="1"/>
    </xf>
    <xf numFmtId="0" fontId="14" fillId="9" borderId="10" xfId="0" applyFont="1" applyFill="1" applyBorder="1" applyAlignment="1">
      <alignment horizontal="left" vertical="center"/>
    </xf>
    <xf numFmtId="16" fontId="15" fillId="9" borderId="49" xfId="0" applyNumberFormat="1" applyFont="1" applyFill="1" applyBorder="1" applyAlignment="1">
      <alignment horizontal="center" vertical="center"/>
    </xf>
    <xf numFmtId="16" fontId="15" fillId="9" borderId="51" xfId="0" applyNumberFormat="1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justify" vertical="center" wrapText="1"/>
    </xf>
    <xf numFmtId="0" fontId="8" fillId="8" borderId="2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 wrapText="1"/>
    </xf>
    <xf numFmtId="0" fontId="15" fillId="8" borderId="49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51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justify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justify" vertical="center" wrapText="1"/>
    </xf>
    <xf numFmtId="0" fontId="8" fillId="8" borderId="1" xfId="0" applyFont="1" applyFill="1" applyBorder="1" applyAlignment="1">
      <alignment horizontal="center" vertical="center" wrapText="1"/>
    </xf>
    <xf numFmtId="164" fontId="8" fillId="8" borderId="56" xfId="0" applyNumberFormat="1" applyFont="1" applyFill="1" applyBorder="1" applyAlignment="1" applyProtection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justify" vertical="center" wrapText="1"/>
    </xf>
    <xf numFmtId="0" fontId="8" fillId="8" borderId="10" xfId="0" applyFont="1" applyFill="1" applyBorder="1" applyAlignment="1">
      <alignment horizontal="center" vertical="center" wrapText="1"/>
    </xf>
    <xf numFmtId="164" fontId="8" fillId="8" borderId="48" xfId="0" applyNumberFormat="1" applyFont="1" applyFill="1" applyBorder="1" applyAlignment="1" applyProtection="1">
      <alignment horizontal="center" vertical="center"/>
    </xf>
    <xf numFmtId="0" fontId="15" fillId="8" borderId="0" xfId="0" applyFont="1" applyFill="1" applyBorder="1"/>
    <xf numFmtId="164" fontId="8" fillId="8" borderId="48" xfId="0" applyNumberFormat="1" applyFont="1" applyFill="1" applyBorder="1" applyAlignment="1" applyProtection="1">
      <alignment horizontal="center" vertical="center" wrapText="1"/>
    </xf>
    <xf numFmtId="0" fontId="15" fillId="8" borderId="49" xfId="0" applyNumberFormat="1" applyFont="1" applyFill="1" applyBorder="1" applyAlignment="1">
      <alignment horizontal="center" vertical="center"/>
    </xf>
    <xf numFmtId="0" fontId="15" fillId="8" borderId="51" xfId="0" applyNumberFormat="1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/>
    </xf>
    <xf numFmtId="16" fontId="15" fillId="8" borderId="49" xfId="0" applyNumberFormat="1" applyFont="1" applyFill="1" applyBorder="1" applyAlignment="1">
      <alignment horizontal="center" vertical="center"/>
    </xf>
    <xf numFmtId="16" fontId="15" fillId="8" borderId="51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" fontId="15" fillId="0" borderId="1" xfId="0" applyNumberFormat="1" applyFont="1" applyBorder="1" applyAlignment="1">
      <alignment horizontal="center" vertical="center"/>
    </xf>
    <xf numFmtId="0" fontId="25" fillId="0" borderId="0" xfId="0" applyFont="1" applyAlignment="1"/>
    <xf numFmtId="0" fontId="17" fillId="0" borderId="11" xfId="0" applyFont="1" applyBorder="1" applyAlignment="1">
      <alignment horizontal="center"/>
    </xf>
    <xf numFmtId="0" fontId="0" fillId="0" borderId="11" xfId="0" applyBorder="1" applyAlignment="1"/>
    <xf numFmtId="0" fontId="9" fillId="0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/>
    <xf numFmtId="0" fontId="6" fillId="0" borderId="18" xfId="0" applyFont="1" applyBorder="1" applyAlignment="1">
      <alignment horizontal="center"/>
    </xf>
    <xf numFmtId="0" fontId="8" fillId="0" borderId="0" xfId="0" applyFont="1" applyAlignment="1"/>
    <xf numFmtId="0" fontId="8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7" xfId="0" applyFont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16" fontId="2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33" fillId="0" borderId="0" xfId="1" applyFont="1" applyAlignment="1">
      <alignment horizont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26" fillId="4" borderId="41" xfId="1" applyFont="1" applyFill="1" applyBorder="1" applyAlignment="1">
      <alignment horizontal="center" vertical="center" wrapText="1"/>
    </xf>
    <xf numFmtId="0" fontId="26" fillId="4" borderId="42" xfId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3" xfId="0" applyFont="1" applyBorder="1" applyAlignment="1">
      <alignment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4" xfId="0" applyFont="1" applyBorder="1" applyAlignment="1">
      <alignment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wrapText="1"/>
    </xf>
    <xf numFmtId="0" fontId="26" fillId="4" borderId="41" xfId="1" applyFont="1" applyFill="1" applyBorder="1" applyAlignment="1">
      <alignment horizontal="center" vertical="center" wrapText="1" shrinkToFit="1"/>
    </xf>
    <xf numFmtId="0" fontId="26" fillId="4" borderId="42" xfId="1" applyFont="1" applyFill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 shrinkToFit="1"/>
    </xf>
    <xf numFmtId="49" fontId="26" fillId="4" borderId="35" xfId="1" applyNumberFormat="1" applyFont="1" applyFill="1" applyBorder="1" applyAlignment="1">
      <alignment horizontal="center" vertical="top" wrapText="1"/>
    </xf>
    <xf numFmtId="0" fontId="21" fillId="4" borderId="27" xfId="0" applyFont="1" applyFill="1" applyBorder="1" applyAlignment="1">
      <alignment horizontal="center" vertical="top" wrapText="1"/>
    </xf>
    <xf numFmtId="0" fontId="26" fillId="4" borderId="26" xfId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%20&#1076;&#1083;&#1103;%20&#1087;&#1088;&#1077;&#1076;&#1083;&#1086;&#1078;&#1077;&#1085;&#1080;&#1103;%20&#1087;&#1086;%20&#1055;&#1086;&#1088;&#1090;&#1072;&#1083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_Численность работников"/>
      <sheetName val="ФОРМА 2_Показатели (город)"/>
      <sheetName val="ФОРМА 3_Резерв"/>
      <sheetName val="ФОРМА 4_Методики"/>
      <sheetName val="Форма 5 _Вакансии зам. глав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14" zoomScale="110" zoomScaleNormal="86" zoomScaleSheetLayoutView="110" workbookViewId="0">
      <selection activeCell="CQ113" sqref="CQ113:CS113"/>
    </sheetView>
  </sheetViews>
  <sheetFormatPr defaultColWidth="1.28515625" defaultRowHeight="12.75" outlineLevelRow="1"/>
  <cols>
    <col min="77" max="77" width="3.28515625" bestFit="1" customWidth="1"/>
    <col min="95" max="95" width="3.28515625" bestFit="1" customWidth="1"/>
    <col min="97" max="97" width="1.28515625" customWidth="1"/>
    <col min="98" max="100" width="1.28515625" hidden="1" customWidth="1"/>
    <col min="116" max="116" width="0.42578125" customWidth="1"/>
    <col min="117" max="117" width="1.140625" customWidth="1"/>
  </cols>
  <sheetData>
    <row r="1" spans="1:100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11" t="s">
        <v>269</v>
      </c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</row>
    <row r="2" spans="1:100" ht="18.75">
      <c r="A2" s="320" t="s">
        <v>141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</row>
    <row r="3" spans="1:100" ht="18.75">
      <c r="A3" s="320" t="s">
        <v>172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324"/>
      <c r="CF3" s="324"/>
      <c r="CG3" s="324"/>
      <c r="CH3" s="324"/>
      <c r="CI3" s="324"/>
      <c r="CJ3" s="324"/>
      <c r="CK3" s="324"/>
      <c r="CL3" s="324"/>
      <c r="CM3" s="324"/>
      <c r="CN3" s="324"/>
      <c r="CO3" s="324"/>
      <c r="CP3" s="324"/>
      <c r="CQ3" s="324"/>
      <c r="CR3" s="324"/>
      <c r="CS3" s="324"/>
      <c r="CT3" s="324"/>
      <c r="CU3" s="324"/>
      <c r="CV3" s="324"/>
    </row>
    <row r="4" spans="1:100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</row>
    <row r="5" spans="1:100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</row>
    <row r="6" spans="1:10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</row>
    <row r="7" spans="1:100" ht="13.5" thickBo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</row>
    <row r="8" spans="1:100" ht="44.45" customHeight="1" thickBot="1">
      <c r="A8" s="325" t="s">
        <v>271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7"/>
    </row>
    <row r="9" spans="1:100" ht="15.75">
      <c r="A9" s="1"/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15"/>
      <c r="S9" s="15"/>
      <c r="T9" s="308" t="s">
        <v>175</v>
      </c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</row>
    <row r="10" spans="1:100" ht="15.75">
      <c r="A10" s="15"/>
      <c r="B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</row>
    <row r="12" spans="1:100" ht="21" customHeight="1" thickBot="1">
      <c r="A12" s="321" t="s">
        <v>176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3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321" t="s">
        <v>177</v>
      </c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3"/>
    </row>
    <row r="13" spans="1:100" ht="40.5" customHeight="1">
      <c r="A13" s="313" t="s">
        <v>48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328" t="s">
        <v>203</v>
      </c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</row>
    <row r="14" spans="1:100" ht="39.75" customHeight="1">
      <c r="A14" s="314" t="s">
        <v>268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</row>
    <row r="15" spans="1:10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</row>
    <row r="16" spans="1:10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</row>
    <row r="17" spans="1:10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</row>
    <row r="18" spans="1:100" hidden="1" outlineLevel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5" t="s">
        <v>59</v>
      </c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idden="1" outlineLevel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5" t="s">
        <v>60</v>
      </c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idden="1" outlineLevel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5" t="s">
        <v>61</v>
      </c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idden="1" outlineLevel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5" t="s">
        <v>62</v>
      </c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idden="1" outlineLevel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5" t="s">
        <v>63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idden="1" outlineLevel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5" t="s">
        <v>64</v>
      </c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idden="1" outlineLevel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5" t="s">
        <v>65</v>
      </c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idden="1" outlineLevel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5" t="s">
        <v>66</v>
      </c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idden="1" outlineLevel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5" t="s">
        <v>67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idden="1" outlineLevel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5" t="s">
        <v>68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idden="1" outlineLevel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5" t="s">
        <v>69</v>
      </c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idden="1" outlineLevel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5" t="s">
        <v>70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idden="1" outlineLevel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5" t="s">
        <v>71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idden="1" outlineLevel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5" t="s">
        <v>72</v>
      </c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idden="1" outlineLevel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5" t="s">
        <v>73</v>
      </c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idden="1" outlineLevel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5" t="s">
        <v>74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idden="1" outlineLevel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5" t="s">
        <v>75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idden="1" outlineLevel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5" t="s">
        <v>76</v>
      </c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idden="1" outlineLevel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5" t="s">
        <v>77</v>
      </c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idden="1" outlineLevel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5" t="s">
        <v>78</v>
      </c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idden="1" outlineLevel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5" t="s">
        <v>79</v>
      </c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idden="1" outlineLevel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5" t="s">
        <v>80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idden="1" outlineLevel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5" t="s">
        <v>81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idden="1" outlineLevel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5" t="s">
        <v>82</v>
      </c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idden="1" outlineLevel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5" t="s">
        <v>83</v>
      </c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idden="1" outlineLevel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5" t="s">
        <v>84</v>
      </c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idden="1" outlineLevel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5" t="s">
        <v>85</v>
      </c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idden="1" outlineLevel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5" t="s">
        <v>86</v>
      </c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idden="1" outlineLevel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5" t="s">
        <v>87</v>
      </c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idden="1" outlineLevel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5" t="s">
        <v>88</v>
      </c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idden="1" outlineLevel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5" t="s">
        <v>89</v>
      </c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idden="1" outlineLevel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5" t="s">
        <v>90</v>
      </c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idden="1" outlineLevel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5" t="s">
        <v>91</v>
      </c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idden="1" outlineLevel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5" t="s">
        <v>140</v>
      </c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idden="1" outlineLevel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5" t="s">
        <v>92</v>
      </c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idden="1" outlineLevel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5" t="s">
        <v>93</v>
      </c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idden="1" outlineLevel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5" t="s">
        <v>94</v>
      </c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idden="1" outlineLevel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5" t="s">
        <v>95</v>
      </c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idden="1" outlineLevel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5" t="s">
        <v>96</v>
      </c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idden="1" outlineLevel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5" t="s">
        <v>97</v>
      </c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idden="1" outlineLevel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5" t="s">
        <v>98</v>
      </c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idden="1" outlineLevel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5" t="s">
        <v>99</v>
      </c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idden="1" outlineLevel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5" t="s">
        <v>100</v>
      </c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idden="1" outlineLevel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5" t="s">
        <v>101</v>
      </c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idden="1" outlineLevel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5" t="s">
        <v>102</v>
      </c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idden="1" outlineLevel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5" t="s">
        <v>103</v>
      </c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idden="1" outlineLevel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5" t="s">
        <v>104</v>
      </c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idden="1" outlineLevel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5" t="s">
        <v>105</v>
      </c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idden="1" outlineLevel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5" t="s">
        <v>106</v>
      </c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idden="1" outlineLevel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5" t="s">
        <v>107</v>
      </c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idden="1" outlineLevel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5" t="s">
        <v>108</v>
      </c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idden="1" outlineLevel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5" t="s">
        <v>109</v>
      </c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idden="1" outlineLevel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5" t="s">
        <v>110</v>
      </c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idden="1" outlineLevel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5" t="s">
        <v>111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idden="1" outlineLevel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5" t="s">
        <v>112</v>
      </c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8" customHeight="1" collapsed="1">
      <c r="A73" s="317" t="s">
        <v>54</v>
      </c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7"/>
      <c r="AP73" s="317"/>
      <c r="AQ73" s="319" t="s">
        <v>71</v>
      </c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</row>
    <row r="74" spans="1:100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</row>
    <row r="75" spans="1:100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</row>
    <row r="76" spans="1:100" s="18" customFormat="1" ht="36.75" customHeight="1">
      <c r="A76" s="315" t="s">
        <v>218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6"/>
      <c r="AH76" s="316"/>
      <c r="AI76" s="316"/>
      <c r="AJ76" s="316"/>
      <c r="AK76" s="316"/>
      <c r="AL76" s="316"/>
      <c r="AM76" s="316"/>
      <c r="AN76" s="316"/>
      <c r="AO76" s="30"/>
      <c r="AP76" s="30"/>
      <c r="AQ76" s="30"/>
      <c r="AR76" s="30"/>
      <c r="AS76" s="30"/>
      <c r="AT76" s="30"/>
      <c r="AU76" s="30"/>
      <c r="AV76" s="30"/>
      <c r="AW76" s="318" t="s">
        <v>272</v>
      </c>
      <c r="AX76" s="318"/>
      <c r="AY76" s="318"/>
      <c r="AZ76" s="318"/>
      <c r="BA76" s="318"/>
      <c r="BB76" s="318"/>
      <c r="BC76" s="318"/>
      <c r="BD76" s="318"/>
      <c r="BE76" s="318"/>
      <c r="BF76" s="318"/>
      <c r="BG76" s="318"/>
      <c r="BH76" s="318"/>
      <c r="BI76" s="318"/>
      <c r="BJ76" s="318"/>
      <c r="BK76" s="318"/>
      <c r="BL76" s="318"/>
      <c r="BM76" s="318"/>
      <c r="BN76" s="318"/>
      <c r="BO76" s="318"/>
      <c r="BP76" s="318"/>
      <c r="BQ76" s="318"/>
      <c r="BR76" s="318"/>
      <c r="BS76" s="318"/>
      <c r="BT76" s="318"/>
      <c r="BU76" s="318"/>
      <c r="CG76" s="19"/>
      <c r="CH76" s="19"/>
      <c r="CI76" s="310"/>
      <c r="CJ76" s="310"/>
      <c r="CK76" s="310"/>
      <c r="CL76" s="310"/>
      <c r="CM76" s="310"/>
      <c r="CN76" s="310"/>
      <c r="CO76" s="310"/>
      <c r="CP76" s="310"/>
      <c r="CQ76" s="310"/>
      <c r="CR76" s="310"/>
      <c r="CS76" s="310"/>
      <c r="CT76" s="310"/>
      <c r="CU76" s="310"/>
      <c r="CV76" s="310"/>
    </row>
    <row r="77" spans="1:100" ht="15.75">
      <c r="A77" s="20"/>
      <c r="B77" s="20"/>
      <c r="C77" s="20"/>
      <c r="D77" s="20"/>
      <c r="E77" s="20"/>
      <c r="F77" s="20"/>
      <c r="G77" s="16"/>
      <c r="H77" s="16"/>
      <c r="I77" s="12"/>
      <c r="J77" s="16"/>
      <c r="K77" s="16"/>
      <c r="L77" s="16"/>
      <c r="M77" s="16"/>
      <c r="N77" s="12"/>
      <c r="O77" s="12"/>
      <c r="P77" s="12"/>
      <c r="Q77" s="16"/>
      <c r="R77" s="16"/>
      <c r="S77" s="16"/>
      <c r="T77" s="12"/>
      <c r="U77" s="20"/>
      <c r="V77" s="20"/>
      <c r="W77" s="20"/>
      <c r="X77" s="20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331" t="s">
        <v>0</v>
      </c>
      <c r="AX77" s="331"/>
      <c r="AY77" s="331"/>
      <c r="AZ77" s="331"/>
      <c r="BA77" s="331"/>
      <c r="BB77" s="331"/>
      <c r="BC77" s="331"/>
      <c r="BD77" s="331"/>
      <c r="BE77" s="331"/>
      <c r="BF77" s="331"/>
      <c r="BG77" s="331"/>
      <c r="BH77" s="331"/>
      <c r="BI77" s="331"/>
      <c r="BJ77" s="331"/>
      <c r="BK77" s="331"/>
      <c r="BL77" s="331"/>
      <c r="BM77" s="331"/>
      <c r="BN77" s="331"/>
      <c r="BO77" s="331"/>
      <c r="BP77" s="331"/>
      <c r="BQ77" s="331"/>
      <c r="BR77" s="331"/>
      <c r="BS77" s="331"/>
      <c r="BT77" s="331"/>
      <c r="BU77" s="331"/>
      <c r="CB77" s="332" t="s">
        <v>132</v>
      </c>
      <c r="CC77" s="332"/>
      <c r="CD77" s="332"/>
      <c r="CE77" s="332"/>
      <c r="CG77" s="15"/>
      <c r="CH77" s="15"/>
      <c r="CI77" s="331" t="s">
        <v>1</v>
      </c>
      <c r="CJ77" s="331"/>
      <c r="CK77" s="331"/>
      <c r="CL77" s="331"/>
      <c r="CM77" s="331"/>
      <c r="CN77" s="331"/>
      <c r="CO77" s="331"/>
      <c r="CP77" s="331"/>
      <c r="CQ77" s="331"/>
      <c r="CR77" s="331"/>
      <c r="CS77" s="331"/>
      <c r="CT77" s="331"/>
      <c r="CU77" s="331"/>
      <c r="CV77" s="331"/>
    </row>
    <row r="78" spans="1:100" ht="15.75">
      <c r="A78" s="20"/>
      <c r="B78" s="20"/>
      <c r="C78" s="20"/>
      <c r="D78" s="20"/>
      <c r="E78" s="20"/>
      <c r="F78" s="20"/>
      <c r="G78" s="16"/>
      <c r="H78" s="16"/>
      <c r="I78" s="12"/>
      <c r="J78" s="16"/>
      <c r="K78" s="16"/>
      <c r="L78" s="16"/>
      <c r="M78" s="16"/>
      <c r="N78" s="12"/>
      <c r="O78" s="12"/>
      <c r="P78" s="12"/>
      <c r="Q78" s="16"/>
      <c r="R78" s="16"/>
      <c r="S78" s="16"/>
      <c r="T78" s="12"/>
      <c r="U78" s="20"/>
      <c r="V78" s="20"/>
      <c r="W78" s="20"/>
      <c r="X78" s="20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5"/>
      <c r="BG78" s="15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5"/>
      <c r="CH78" s="15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</row>
    <row r="79" spans="1:100" ht="15.75">
      <c r="A79" s="20"/>
      <c r="B79" s="20"/>
      <c r="C79" s="20"/>
      <c r="D79" s="20"/>
      <c r="E79" s="20"/>
      <c r="F79" s="20"/>
      <c r="G79" s="16"/>
      <c r="H79" s="16"/>
      <c r="I79" s="12"/>
      <c r="J79" s="16"/>
      <c r="K79" s="16"/>
      <c r="L79" s="16"/>
      <c r="M79" s="16"/>
      <c r="N79" s="12"/>
      <c r="O79" s="12"/>
      <c r="P79" s="12"/>
      <c r="Q79" s="16"/>
      <c r="R79" s="16"/>
      <c r="S79" s="16"/>
      <c r="T79" s="12"/>
      <c r="U79" s="20"/>
      <c r="V79" s="20"/>
      <c r="W79" s="20"/>
      <c r="X79" s="20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5"/>
      <c r="BG79" s="15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5"/>
      <c r="CH79" s="15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</row>
    <row r="80" spans="1:100" ht="18.7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15"/>
      <c r="AF80" s="15"/>
      <c r="AG80" s="15"/>
      <c r="AH80" s="15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5"/>
      <c r="BG80" s="15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5"/>
      <c r="CH80" s="15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</row>
    <row r="81" spans="1:100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5"/>
      <c r="AF81" s="5"/>
      <c r="AG81" s="15"/>
      <c r="AH81" s="15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5"/>
      <c r="BG81" s="15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5"/>
      <c r="CH81" s="15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</row>
    <row r="82" spans="1:100" s="27" customFormat="1" ht="12.75" hidden="1" customHeight="1" outlineLevel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5"/>
      <c r="AF82" s="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</v>
      </c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</row>
    <row r="83" spans="1:100" s="27" customFormat="1" ht="12.75" hidden="1" customHeight="1" outlineLevel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5"/>
      <c r="AF83" s="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>
        <v>2</v>
      </c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s="27" customFormat="1" ht="12.75" hidden="1" customHeight="1" outlineLevel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5"/>
      <c r="AF84" s="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>
        <v>3</v>
      </c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</row>
    <row r="85" spans="1:100" s="27" customFormat="1" ht="12.75" hidden="1" customHeight="1" outlineLevel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5"/>
      <c r="AF85" s="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>
        <v>4</v>
      </c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</row>
    <row r="86" spans="1:100" s="27" customFormat="1" ht="12.75" hidden="1" customHeight="1" outlineLevel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5"/>
      <c r="AF86" s="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>
        <v>5</v>
      </c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s="27" customFormat="1" ht="12.75" hidden="1" customHeight="1" outlineLevel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5"/>
      <c r="AF87" s="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6</v>
      </c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s="27" customFormat="1" ht="12.75" hidden="1" customHeight="1" outlineLevel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5"/>
      <c r="AF88" s="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>
        <v>7</v>
      </c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</row>
    <row r="89" spans="1:100" s="27" customFormat="1" ht="12.75" hidden="1" customHeight="1" outlineLevel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5"/>
      <c r="AF89" s="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>
        <v>8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</row>
    <row r="90" spans="1:100" s="27" customFormat="1" ht="12.75" hidden="1" customHeight="1" outlineLevel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5"/>
      <c r="AF90" s="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>
        <v>9</v>
      </c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</row>
    <row r="91" spans="1:100" s="27" customFormat="1" ht="12.75" hidden="1" customHeight="1" outlineLevel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5"/>
      <c r="AF91" s="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>
        <v>10</v>
      </c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</row>
    <row r="92" spans="1:100" s="27" customFormat="1" ht="12.75" hidden="1" customHeight="1" outlineLevel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5"/>
      <c r="AF92" s="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</v>
      </c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</row>
    <row r="93" spans="1:100" s="27" customFormat="1" ht="12.75" hidden="1" customHeight="1" outlineLevel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5"/>
      <c r="AF93" s="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>
        <v>12</v>
      </c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s="27" customFormat="1" ht="12.75" hidden="1" customHeight="1" outlineLevel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5"/>
      <c r="AF94" s="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>
        <v>13</v>
      </c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s="27" customFormat="1" ht="12.75" hidden="1" customHeight="1" outlineLevel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5"/>
      <c r="AF95" s="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>
        <v>14</v>
      </c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</row>
    <row r="96" spans="1:100" s="27" customFormat="1" ht="12.75" hidden="1" customHeight="1" outlineLevel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5"/>
      <c r="AF96" s="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>
        <v>15</v>
      </c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</row>
    <row r="97" spans="1:100" s="27" customFormat="1" ht="12.75" hidden="1" customHeight="1" outlineLevel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5"/>
      <c r="AF97" s="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>
        <v>16</v>
      </c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s="27" customFormat="1" ht="12.75" hidden="1" customHeight="1" outlineLevel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5"/>
      <c r="AF98" s="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>
        <v>17</v>
      </c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s="27" customFormat="1" ht="12.75" hidden="1" customHeight="1" outlineLevel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>
        <v>18</v>
      </c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</row>
    <row r="100" spans="1:100" s="27" customFormat="1" ht="12.75" hidden="1" customHeight="1" outlineLevel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>
        <v>19</v>
      </c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</row>
    <row r="101" spans="1:100" s="27" customFormat="1" ht="12.75" hidden="1" customHeight="1" outlineLevel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>
        <v>20</v>
      </c>
      <c r="BZ101" s="15"/>
      <c r="CA101" s="15"/>
      <c r="CB101" s="15"/>
      <c r="CC101" s="15"/>
      <c r="CD101" s="15" t="s">
        <v>116</v>
      </c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s="27" customFormat="1" ht="12.75" hidden="1" customHeight="1" outlineLevel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>
        <v>21</v>
      </c>
      <c r="BZ102" s="15"/>
      <c r="CA102" s="15"/>
      <c r="CB102" s="15"/>
      <c r="CC102" s="15"/>
      <c r="CD102" s="15" t="s">
        <v>117</v>
      </c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s="27" customFormat="1" ht="12.75" hidden="1" customHeight="1" outlineLevel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5"/>
      <c r="AF103" s="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>
        <v>22</v>
      </c>
      <c r="BZ103" s="15"/>
      <c r="CA103" s="15"/>
      <c r="CB103" s="15"/>
      <c r="CC103" s="15"/>
      <c r="CD103" s="15" t="s">
        <v>118</v>
      </c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>
        <v>11</v>
      </c>
      <c r="CR103" s="15"/>
      <c r="CS103" s="15"/>
      <c r="CT103" s="15"/>
      <c r="CU103" s="15"/>
      <c r="CV103" s="15"/>
    </row>
    <row r="104" spans="1:100" s="27" customFormat="1" ht="12.75" hidden="1" customHeight="1" outlineLevel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5"/>
      <c r="AF104" s="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>
        <v>23</v>
      </c>
      <c r="BZ104" s="15"/>
      <c r="CA104" s="15"/>
      <c r="CB104" s="15"/>
      <c r="CC104" s="15"/>
      <c r="CD104" s="15" t="s">
        <v>119</v>
      </c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>
        <v>12</v>
      </c>
      <c r="CR104" s="15"/>
      <c r="CS104" s="15"/>
      <c r="CT104" s="15"/>
      <c r="CU104" s="15"/>
      <c r="CV104" s="15"/>
    </row>
    <row r="105" spans="1:100" s="27" customFormat="1" ht="12.75" hidden="1" customHeight="1" outlineLevel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5"/>
      <c r="AF105" s="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>
        <v>24</v>
      </c>
      <c r="BZ105" s="15"/>
      <c r="CA105" s="15"/>
      <c r="CB105" s="15"/>
      <c r="CC105" s="15"/>
      <c r="CD105" s="15" t="s">
        <v>120</v>
      </c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>
        <v>13</v>
      </c>
      <c r="CR105" s="15"/>
      <c r="CS105" s="15"/>
      <c r="CT105" s="15"/>
      <c r="CU105" s="15"/>
      <c r="CV105" s="15"/>
    </row>
    <row r="106" spans="1:100" s="27" customFormat="1" ht="12.75" hidden="1" customHeight="1" outlineLevel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5"/>
      <c r="AF106" s="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>
        <v>25</v>
      </c>
      <c r="BZ106" s="15"/>
      <c r="CA106" s="15"/>
      <c r="CB106" s="15"/>
      <c r="CC106" s="15"/>
      <c r="CD106" s="15" t="s">
        <v>121</v>
      </c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>
        <v>14</v>
      </c>
      <c r="CR106" s="15"/>
      <c r="CS106" s="15"/>
      <c r="CT106" s="15"/>
      <c r="CU106" s="15"/>
      <c r="CV106" s="15"/>
    </row>
    <row r="107" spans="1:100" s="27" customFormat="1" ht="12.75" hidden="1" customHeight="1" outlineLevel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5"/>
      <c r="AF107" s="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>
        <v>26</v>
      </c>
      <c r="BZ107" s="15"/>
      <c r="CA107" s="15"/>
      <c r="CB107" s="15"/>
      <c r="CC107" s="15"/>
      <c r="CD107" s="15" t="s">
        <v>122</v>
      </c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>
        <v>15</v>
      </c>
      <c r="CR107" s="15"/>
      <c r="CS107" s="15"/>
      <c r="CT107" s="15"/>
      <c r="CU107" s="15"/>
      <c r="CV107" s="15"/>
    </row>
    <row r="108" spans="1:100" s="27" customFormat="1" ht="12.75" hidden="1" customHeight="1" outlineLevel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5"/>
      <c r="AF108" s="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>
        <v>27</v>
      </c>
      <c r="BZ108" s="15"/>
      <c r="CA108" s="15"/>
      <c r="CB108" s="15"/>
      <c r="CC108" s="15"/>
      <c r="CD108" s="15" t="s">
        <v>123</v>
      </c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>
        <v>16</v>
      </c>
      <c r="CR108" s="15"/>
      <c r="CS108" s="15"/>
      <c r="CT108" s="15"/>
      <c r="CU108" s="15"/>
      <c r="CV108" s="15"/>
    </row>
    <row r="109" spans="1:100" s="27" customFormat="1" ht="12.75" hidden="1" customHeight="1" outlineLevel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5"/>
      <c r="AF109" s="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>
        <v>28</v>
      </c>
      <c r="BZ109" s="15"/>
      <c r="CA109" s="15"/>
      <c r="CB109" s="15"/>
      <c r="CC109" s="15"/>
      <c r="CD109" s="15" t="s">
        <v>124</v>
      </c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>
        <v>17</v>
      </c>
      <c r="CR109" s="15"/>
      <c r="CS109" s="15"/>
      <c r="CT109" s="15"/>
      <c r="CU109" s="15"/>
      <c r="CV109" s="15"/>
    </row>
    <row r="110" spans="1:100" s="27" customFormat="1" ht="12.75" hidden="1" customHeight="1" outlineLevel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5"/>
      <c r="AF110" s="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>
        <v>29</v>
      </c>
      <c r="BZ110" s="15"/>
      <c r="CA110" s="15"/>
      <c r="CB110" s="15"/>
      <c r="CC110" s="15"/>
      <c r="CD110" s="15" t="s">
        <v>125</v>
      </c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>
        <v>18</v>
      </c>
      <c r="CR110" s="15"/>
      <c r="CS110" s="15"/>
      <c r="CT110" s="15"/>
      <c r="CU110" s="15"/>
      <c r="CV110" s="15"/>
    </row>
    <row r="111" spans="1:100" s="15" customFormat="1" ht="12.75" hidden="1" customHeight="1" outlineLevel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5"/>
      <c r="AF111" s="5"/>
      <c r="BX111" s="20"/>
      <c r="BY111" s="17">
        <v>30</v>
      </c>
      <c r="BZ111" s="17"/>
      <c r="CA111" s="17"/>
      <c r="CB111" s="20"/>
      <c r="CC111" s="20"/>
      <c r="CD111" s="17" t="s">
        <v>126</v>
      </c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>
        <v>19</v>
      </c>
      <c r="CR111" s="17"/>
      <c r="CS111" s="17"/>
      <c r="CT111" s="20"/>
      <c r="CU111" s="20"/>
      <c r="CV111" s="20"/>
    </row>
    <row r="112" spans="1:100" s="27" customFormat="1" ht="12.75" hidden="1" customHeight="1" outlineLevel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5"/>
      <c r="AF112" s="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7"/>
      <c r="BY112" s="17">
        <v>31</v>
      </c>
      <c r="BZ112" s="17"/>
      <c r="CA112" s="17"/>
      <c r="CB112" s="17"/>
      <c r="CC112" s="17"/>
      <c r="CD112" s="17" t="s">
        <v>127</v>
      </c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>
        <v>20</v>
      </c>
      <c r="CR112" s="17"/>
      <c r="CS112" s="17"/>
      <c r="CT112" s="17"/>
      <c r="CU112" s="17"/>
      <c r="CV112" s="17"/>
    </row>
    <row r="113" spans="1:100" ht="15.75" customHeight="1" collapsed="1">
      <c r="A113" s="329" t="s">
        <v>133</v>
      </c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29"/>
      <c r="AE113" s="5"/>
      <c r="AF113" s="5"/>
      <c r="AG113" s="338" t="s">
        <v>273</v>
      </c>
      <c r="AH113" s="338"/>
      <c r="AI113" s="338"/>
      <c r="AJ113" s="338"/>
      <c r="AK113" s="338"/>
      <c r="AL113" s="338"/>
      <c r="AM113" s="338"/>
      <c r="AN113" s="338"/>
      <c r="AO113" s="338"/>
      <c r="AP113" s="338"/>
      <c r="AQ113" s="338"/>
      <c r="AR113" s="338"/>
      <c r="AS113" s="338"/>
      <c r="AT113" s="338"/>
      <c r="AU113" s="15"/>
      <c r="AV113" s="15"/>
      <c r="AW113" s="334" t="s">
        <v>274</v>
      </c>
      <c r="AX113" s="334"/>
      <c r="AY113" s="334"/>
      <c r="AZ113" s="334"/>
      <c r="BA113" s="334"/>
      <c r="BB113" s="334"/>
      <c r="BC113" s="334"/>
      <c r="BD113" s="334"/>
      <c r="BE113" s="334"/>
      <c r="BF113" s="334"/>
      <c r="BG113" s="334"/>
      <c r="BH113" s="334"/>
      <c r="BI113" s="334"/>
      <c r="BJ113" s="334"/>
      <c r="BK113" s="334"/>
      <c r="BL113" s="334"/>
      <c r="BM113" s="334"/>
      <c r="BN113" s="334"/>
      <c r="BO113" s="334"/>
      <c r="BP113" s="334"/>
      <c r="BQ113" s="334"/>
      <c r="BR113" s="334"/>
      <c r="BS113" s="15"/>
      <c r="BT113" s="15"/>
      <c r="BU113" s="15"/>
      <c r="BV113" s="15"/>
      <c r="BW113" s="15"/>
      <c r="BX113" s="21" t="s">
        <v>56</v>
      </c>
      <c r="BY113" s="334">
        <v>27</v>
      </c>
      <c r="BZ113" s="334"/>
      <c r="CA113" s="334"/>
      <c r="CB113" s="21" t="s">
        <v>56</v>
      </c>
      <c r="CC113" s="14"/>
      <c r="CD113" s="334" t="s">
        <v>124</v>
      </c>
      <c r="CE113" s="334"/>
      <c r="CF113" s="334"/>
      <c r="CG113" s="334"/>
      <c r="CH113" s="334"/>
      <c r="CI113" s="334"/>
      <c r="CJ113" s="334"/>
      <c r="CK113" s="334"/>
      <c r="CL113" s="334"/>
      <c r="CM113" s="334"/>
      <c r="CN113" s="337">
        <v>20</v>
      </c>
      <c r="CO113" s="337"/>
      <c r="CP113" s="337"/>
      <c r="CQ113" s="334">
        <v>18</v>
      </c>
      <c r="CR113" s="334"/>
      <c r="CS113" s="334"/>
      <c r="CT113" s="336" t="s">
        <v>55</v>
      </c>
      <c r="CU113" s="336"/>
      <c r="CV113" s="336"/>
    </row>
    <row r="114" spans="1:100" ht="18.75" customHeight="1">
      <c r="A114" s="330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29"/>
      <c r="AE114" s="5"/>
      <c r="AF114" s="5"/>
      <c r="AG114" s="333" t="s">
        <v>137</v>
      </c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15"/>
      <c r="AV114" s="15"/>
      <c r="AW114" s="333" t="s">
        <v>2</v>
      </c>
      <c r="AX114" s="333"/>
      <c r="AY114" s="333"/>
      <c r="AZ114" s="333"/>
      <c r="BA114" s="333"/>
      <c r="BB114" s="333"/>
      <c r="BC114" s="333"/>
      <c r="BD114" s="333"/>
      <c r="BE114" s="333"/>
      <c r="BF114" s="333"/>
      <c r="BG114" s="333"/>
      <c r="BH114" s="333"/>
      <c r="BI114" s="333"/>
      <c r="BJ114" s="333"/>
      <c r="BK114" s="333"/>
      <c r="BL114" s="333"/>
      <c r="BM114" s="333"/>
      <c r="BN114" s="333"/>
      <c r="BO114" s="333"/>
      <c r="BP114" s="333"/>
      <c r="BQ114" s="333"/>
      <c r="BR114" s="333"/>
      <c r="BS114" s="15"/>
      <c r="BT114" s="15"/>
      <c r="BU114" s="15"/>
      <c r="BV114" s="15"/>
      <c r="BW114" s="15"/>
      <c r="BX114" s="335" t="s">
        <v>3</v>
      </c>
      <c r="BY114" s="335"/>
      <c r="BZ114" s="335"/>
      <c r="CA114" s="335"/>
      <c r="CB114" s="335"/>
      <c r="CC114" s="335"/>
      <c r="CD114" s="335"/>
      <c r="CE114" s="335"/>
      <c r="CF114" s="335"/>
      <c r="CG114" s="335"/>
      <c r="CH114" s="335"/>
      <c r="CI114" s="335"/>
      <c r="CJ114" s="335"/>
      <c r="CK114" s="335"/>
      <c r="CL114" s="335"/>
      <c r="CM114" s="335"/>
      <c r="CN114" s="335"/>
      <c r="CO114" s="335"/>
      <c r="CP114" s="335"/>
      <c r="CQ114" s="335"/>
      <c r="CR114" s="335"/>
      <c r="CS114" s="335"/>
      <c r="CT114" s="335"/>
      <c r="CU114" s="335"/>
      <c r="CV114" s="335"/>
    </row>
    <row r="115" spans="1:100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</row>
    <row r="116" spans="1:100"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  <c r="M116" s="307"/>
      <c r="N116" s="307"/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307"/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307"/>
      <c r="AT116" s="307"/>
      <c r="AU116" s="307"/>
      <c r="AV116" s="307"/>
      <c r="AW116" s="307"/>
      <c r="AX116" s="307"/>
      <c r="AY116" s="307"/>
      <c r="AZ116" s="307"/>
      <c r="BA116" s="307"/>
      <c r="BB116" s="307"/>
      <c r="BC116" s="307"/>
      <c r="BD116" s="307"/>
      <c r="BE116" s="307"/>
      <c r="BF116" s="307"/>
      <c r="BG116" s="307"/>
      <c r="BH116" s="307"/>
      <c r="BI116" s="307"/>
      <c r="BJ116" s="307"/>
      <c r="BK116" s="307"/>
      <c r="BL116" s="307"/>
      <c r="BM116" s="307"/>
      <c r="BN116" s="307"/>
      <c r="BO116" s="307"/>
      <c r="BP116" s="307"/>
      <c r="BQ116" s="307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7"/>
      <c r="CD116" s="307"/>
      <c r="CE116" s="307"/>
      <c r="CF116" s="307"/>
      <c r="CG116" s="307"/>
      <c r="CH116" s="307"/>
      <c r="CI116" s="307"/>
      <c r="CJ116" s="307"/>
      <c r="CK116" s="307"/>
      <c r="CL116" s="307"/>
      <c r="CM116" s="307"/>
      <c r="CN116" s="307"/>
      <c r="CO116" s="307"/>
    </row>
  </sheetData>
  <mergeCells count="30">
    <mergeCell ref="A113:AC114"/>
    <mergeCell ref="AW77:BU77"/>
    <mergeCell ref="CB77:CE77"/>
    <mergeCell ref="AW114:BR114"/>
    <mergeCell ref="BY113:CA113"/>
    <mergeCell ref="CD113:CM113"/>
    <mergeCell ref="BX114:CV114"/>
    <mergeCell ref="CT113:CV113"/>
    <mergeCell ref="AW113:BR113"/>
    <mergeCell ref="CN113:CP113"/>
    <mergeCell ref="CI77:CV77"/>
    <mergeCell ref="AG113:AT113"/>
    <mergeCell ref="AG114:AT114"/>
    <mergeCell ref="CQ113:CS113"/>
    <mergeCell ref="B116:CO116"/>
    <mergeCell ref="T9:BY9"/>
    <mergeCell ref="CI76:CV76"/>
    <mergeCell ref="CH1:CV1"/>
    <mergeCell ref="A13:BA13"/>
    <mergeCell ref="A14:BA14"/>
    <mergeCell ref="A76:AN76"/>
    <mergeCell ref="A73:AP73"/>
    <mergeCell ref="AW76:BU76"/>
    <mergeCell ref="AQ73:CV73"/>
    <mergeCell ref="A2:CV2"/>
    <mergeCell ref="A12:BA12"/>
    <mergeCell ref="BR12:CV12"/>
    <mergeCell ref="A3:CV3"/>
    <mergeCell ref="A8:CV8"/>
    <mergeCell ref="BR13:CV13"/>
  </mergeCells>
  <phoneticPr fontId="5" type="noConversion"/>
  <dataValidations count="4">
    <dataValidation type="list" allowBlank="1" showInputMessage="1" showErrorMessage="1" sqref="CD113:CM113">
      <formula1>$CD$101:$CD$112</formula1>
    </dataValidation>
    <dataValidation type="list" allowBlank="1" showInputMessage="1" showErrorMessage="1" sqref="BY113:CA113">
      <formula1>$BY$82:$BY$112</formula1>
    </dataValidation>
    <dataValidation type="list" allowBlank="1" showInputMessage="1" showErrorMessage="1" sqref="CQ113:CS113">
      <formula1>$CQ$103:$CQ$112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97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topLeftCell="A4" zoomScaleSheetLayoutView="100" workbookViewId="0">
      <selection activeCell="P16" sqref="P16"/>
    </sheetView>
  </sheetViews>
  <sheetFormatPr defaultRowHeight="12.75"/>
  <cols>
    <col min="1" max="1" width="4.7109375" customWidth="1"/>
    <col min="2" max="2" width="30.140625" customWidth="1"/>
    <col min="3" max="3" width="11.140625" customWidth="1"/>
    <col min="4" max="4" width="11.85546875" customWidth="1"/>
    <col min="5" max="5" width="11.140625" customWidth="1"/>
    <col min="6" max="6" width="10.14062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9" max="19" width="16.140625" customWidth="1"/>
  </cols>
  <sheetData>
    <row r="1" spans="1:19" ht="21.75" customHeight="1">
      <c r="P1" s="8" t="s">
        <v>4</v>
      </c>
    </row>
    <row r="2" spans="1:19" ht="18" customHeight="1">
      <c r="B2" s="343" t="s">
        <v>115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</row>
    <row r="4" spans="1:19" ht="17.25" customHeight="1">
      <c r="A4" s="340" t="s">
        <v>7</v>
      </c>
      <c r="B4" s="344" t="s">
        <v>20</v>
      </c>
      <c r="C4" s="345" t="s">
        <v>204</v>
      </c>
      <c r="D4" s="346"/>
      <c r="E4" s="344" t="s">
        <v>205</v>
      </c>
      <c r="F4" s="344"/>
      <c r="G4" s="344"/>
      <c r="H4" s="344"/>
      <c r="I4" s="344"/>
      <c r="J4" s="344"/>
      <c r="K4" s="344" t="s">
        <v>50</v>
      </c>
      <c r="L4" s="344"/>
      <c r="M4" s="345" t="s">
        <v>128</v>
      </c>
      <c r="N4" s="346"/>
      <c r="O4" s="345" t="s">
        <v>131</v>
      </c>
      <c r="P4" s="346"/>
      <c r="S4" s="6"/>
    </row>
    <row r="5" spans="1:19" ht="63" customHeight="1">
      <c r="A5" s="341"/>
      <c r="B5" s="344"/>
      <c r="C5" s="347"/>
      <c r="D5" s="348"/>
      <c r="E5" s="344" t="s">
        <v>38</v>
      </c>
      <c r="F5" s="344"/>
      <c r="G5" s="344" t="s">
        <v>39</v>
      </c>
      <c r="H5" s="344"/>
      <c r="I5" s="344" t="s">
        <v>129</v>
      </c>
      <c r="J5" s="344"/>
      <c r="K5" s="344"/>
      <c r="L5" s="344"/>
      <c r="M5" s="347"/>
      <c r="N5" s="348"/>
      <c r="O5" s="347"/>
      <c r="P5" s="348"/>
      <c r="S5" s="6"/>
    </row>
    <row r="6" spans="1:19" ht="36.75" customHeight="1" thickBot="1">
      <c r="A6" s="342"/>
      <c r="B6" s="349"/>
      <c r="C6" s="23" t="s">
        <v>5</v>
      </c>
      <c r="D6" s="23" t="s">
        <v>6</v>
      </c>
      <c r="E6" s="23" t="s">
        <v>5</v>
      </c>
      <c r="F6" s="23" t="s">
        <v>6</v>
      </c>
      <c r="G6" s="23" t="s">
        <v>5</v>
      </c>
      <c r="H6" s="23" t="s">
        <v>6</v>
      </c>
      <c r="I6" s="23" t="s">
        <v>5</v>
      </c>
      <c r="J6" s="23" t="s">
        <v>6</v>
      </c>
      <c r="K6" s="23" t="s">
        <v>5</v>
      </c>
      <c r="L6" s="23" t="s">
        <v>6</v>
      </c>
      <c r="M6" s="23" t="s">
        <v>5</v>
      </c>
      <c r="N6" s="23" t="s">
        <v>6</v>
      </c>
      <c r="O6" s="23" t="s">
        <v>5</v>
      </c>
      <c r="P6" s="23" t="s">
        <v>6</v>
      </c>
      <c r="S6" s="6"/>
    </row>
    <row r="7" spans="1:19" ht="14.25" customHeight="1" thickBot="1">
      <c r="A7" s="22">
        <v>1</v>
      </c>
      <c r="B7" s="28">
        <v>2</v>
      </c>
      <c r="C7" s="28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8">
        <v>14</v>
      </c>
      <c r="O7" s="28">
        <v>15</v>
      </c>
      <c r="P7" s="31">
        <v>16</v>
      </c>
      <c r="S7" s="6"/>
    </row>
    <row r="8" spans="1:19" ht="39" customHeight="1" thickBot="1">
      <c r="A8" s="32" t="s">
        <v>8</v>
      </c>
      <c r="B8" s="24" t="s">
        <v>144</v>
      </c>
      <c r="C8" s="55">
        <f>C9+C10+C12</f>
        <v>0</v>
      </c>
      <c r="D8" s="55">
        <f t="shared" ref="D8:P8" si="0">D9+D10+D12</f>
        <v>0</v>
      </c>
      <c r="E8" s="55">
        <f t="shared" si="0"/>
        <v>0</v>
      </c>
      <c r="F8" s="55">
        <f>F9+F10+F12</f>
        <v>0</v>
      </c>
      <c r="G8" s="55">
        <f t="shared" si="0"/>
        <v>0</v>
      </c>
      <c r="H8" s="55">
        <f>H9+H10+H12</f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5">
        <f t="shared" si="0"/>
        <v>0</v>
      </c>
      <c r="N8" s="55">
        <f t="shared" si="0"/>
        <v>0</v>
      </c>
      <c r="O8" s="55">
        <f t="shared" si="0"/>
        <v>0</v>
      </c>
      <c r="P8" s="55">
        <f t="shared" si="0"/>
        <v>0</v>
      </c>
      <c r="S8" s="6"/>
    </row>
    <row r="9" spans="1:19" ht="17.25" customHeight="1">
      <c r="A9" s="56" t="s">
        <v>23</v>
      </c>
      <c r="B9" s="57" t="s">
        <v>58</v>
      </c>
      <c r="C9" s="58"/>
      <c r="D9" s="58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S9" s="6"/>
    </row>
    <row r="10" spans="1:19" ht="24" customHeight="1">
      <c r="A10" s="59" t="s">
        <v>24</v>
      </c>
      <c r="B10" s="60" t="s">
        <v>49</v>
      </c>
      <c r="C10" s="61"/>
      <c r="D10" s="61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S10" s="6"/>
    </row>
    <row r="11" spans="1:19" ht="48" customHeight="1">
      <c r="A11" s="59" t="s">
        <v>134</v>
      </c>
      <c r="B11" s="62" t="s">
        <v>138</v>
      </c>
      <c r="C11" s="61"/>
      <c r="D11" s="6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S11" s="6"/>
    </row>
    <row r="12" spans="1:19" ht="15.75" customHeight="1">
      <c r="A12" s="59" t="s">
        <v>135</v>
      </c>
      <c r="B12" s="60" t="s">
        <v>130</v>
      </c>
      <c r="C12" s="61"/>
      <c r="D12" s="6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6"/>
    </row>
    <row r="13" spans="1:19" ht="48.75" customHeight="1" thickBot="1">
      <c r="A13" s="63" t="s">
        <v>136</v>
      </c>
      <c r="B13" s="62" t="s">
        <v>138</v>
      </c>
      <c r="C13" s="64"/>
      <c r="D13" s="6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S13" s="6"/>
    </row>
    <row r="14" spans="1:19" ht="26.25" customHeight="1">
      <c r="A14" s="44" t="s">
        <v>9</v>
      </c>
      <c r="B14" s="45" t="s">
        <v>37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S14" s="6"/>
    </row>
    <row r="15" spans="1:19" ht="64.5" customHeight="1">
      <c r="A15" s="33" t="s">
        <v>25</v>
      </c>
      <c r="B15" s="46" t="s">
        <v>139</v>
      </c>
      <c r="C15" s="47"/>
      <c r="D15" s="4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S15" s="6"/>
    </row>
    <row r="16" spans="1:19" ht="15">
      <c r="A16" s="306">
        <v>43133</v>
      </c>
      <c r="B16" s="303" t="s">
        <v>275</v>
      </c>
      <c r="C16" s="304" t="s">
        <v>276</v>
      </c>
      <c r="D16" s="304" t="s">
        <v>276</v>
      </c>
      <c r="E16" s="305">
        <v>9</v>
      </c>
      <c r="F16" s="305">
        <v>9</v>
      </c>
      <c r="G16" s="305">
        <v>0</v>
      </c>
      <c r="H16" s="305">
        <v>0</v>
      </c>
      <c r="I16" s="305">
        <v>0</v>
      </c>
      <c r="J16" s="305">
        <v>0</v>
      </c>
      <c r="K16" s="305">
        <v>4.0999999999999996</v>
      </c>
      <c r="L16" s="305">
        <v>4</v>
      </c>
      <c r="M16" s="305">
        <v>5.6</v>
      </c>
      <c r="N16" s="305">
        <v>5</v>
      </c>
      <c r="O16" s="305">
        <v>0</v>
      </c>
      <c r="P16" s="305">
        <v>0</v>
      </c>
      <c r="S16" s="6"/>
    </row>
    <row r="17" spans="1:19" ht="34.5" customHeight="1" thickBot="1">
      <c r="A17" s="300" t="s">
        <v>10</v>
      </c>
      <c r="B17" s="301" t="s">
        <v>21</v>
      </c>
      <c r="C17" s="302"/>
      <c r="D17" s="302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3"/>
      <c r="S17" s="6"/>
    </row>
    <row r="18" spans="1:19" ht="34.5" customHeight="1" thickBot="1">
      <c r="A18" s="13" t="s">
        <v>11</v>
      </c>
      <c r="B18" s="25" t="s">
        <v>142</v>
      </c>
      <c r="C18" s="38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2"/>
      <c r="S18" s="6"/>
    </row>
    <row r="19" spans="1:19" ht="28.5" customHeight="1" thickBot="1">
      <c r="A19" s="33" t="s">
        <v>12</v>
      </c>
      <c r="B19" s="26" t="s">
        <v>143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3"/>
      <c r="S19" s="6"/>
    </row>
    <row r="20" spans="1:19" ht="15" customHeight="1" thickBot="1">
      <c r="A20" s="51" t="s">
        <v>13</v>
      </c>
      <c r="B20" s="52" t="s">
        <v>34</v>
      </c>
      <c r="C20" s="53">
        <f t="shared" ref="C20:P20" si="1">C19+C18+C17+C14+C8</f>
        <v>0</v>
      </c>
      <c r="D20" s="53">
        <f t="shared" si="1"/>
        <v>0</v>
      </c>
      <c r="E20" s="53">
        <f t="shared" si="1"/>
        <v>0</v>
      </c>
      <c r="F20" s="53">
        <f t="shared" si="1"/>
        <v>0</v>
      </c>
      <c r="G20" s="53">
        <f t="shared" si="1"/>
        <v>0</v>
      </c>
      <c r="H20" s="53">
        <f t="shared" si="1"/>
        <v>0</v>
      </c>
      <c r="I20" s="53">
        <f t="shared" si="1"/>
        <v>0</v>
      </c>
      <c r="J20" s="53">
        <f t="shared" si="1"/>
        <v>0</v>
      </c>
      <c r="K20" s="53">
        <f t="shared" si="1"/>
        <v>0</v>
      </c>
      <c r="L20" s="53">
        <f t="shared" si="1"/>
        <v>0</v>
      </c>
      <c r="M20" s="53">
        <f t="shared" si="1"/>
        <v>0</v>
      </c>
      <c r="N20" s="53">
        <f t="shared" si="1"/>
        <v>0</v>
      </c>
      <c r="O20" s="53">
        <f t="shared" si="1"/>
        <v>0</v>
      </c>
      <c r="P20" s="54">
        <f t="shared" si="1"/>
        <v>0</v>
      </c>
      <c r="S20" s="6"/>
    </row>
    <row r="21" spans="1:19" ht="13.5" customHeight="1">
      <c r="A21" s="49"/>
      <c r="B21" s="15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S21" s="6"/>
    </row>
    <row r="22" spans="1:19" ht="16.899999999999999" customHeight="1">
      <c r="A22" s="49"/>
      <c r="B22" s="15" t="s">
        <v>217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S22" s="6"/>
    </row>
    <row r="23" spans="1:19" ht="30" customHeight="1">
      <c r="A23" s="49"/>
      <c r="B23" s="339" t="s">
        <v>192</v>
      </c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S23" s="6"/>
    </row>
    <row r="24" spans="1:19" ht="36.75" customHeight="1">
      <c r="A24" s="4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S24" s="6"/>
    </row>
    <row r="25" spans="1:19" ht="15" customHeight="1">
      <c r="A25" s="3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S25" s="6"/>
    </row>
    <row r="26" spans="1:19" ht="38.25" customHeight="1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S26" s="6"/>
    </row>
    <row r="27" spans="1:19" ht="12.75" customHeight="1">
      <c r="B27" s="7"/>
      <c r="C27" s="7"/>
      <c r="D27" s="7"/>
      <c r="E27" s="7"/>
      <c r="F27" s="7"/>
      <c r="G27" s="7"/>
      <c r="H27" s="7"/>
      <c r="I27" s="7"/>
      <c r="S27" s="6"/>
    </row>
    <row r="28" spans="1:19" ht="15.75" customHeight="1">
      <c r="S28" s="6"/>
    </row>
    <row r="29" spans="1:19" ht="15.75" customHeight="1">
      <c r="S29" s="6"/>
    </row>
    <row r="30" spans="1:19" ht="15.75" customHeight="1">
      <c r="S30" s="6"/>
    </row>
    <row r="31" spans="1:19" ht="15.75" customHeight="1">
      <c r="S31" s="6"/>
    </row>
    <row r="32" spans="1:19" ht="15" customHeight="1">
      <c r="S32" s="6"/>
    </row>
    <row r="33" spans="19:19" ht="15" customHeight="1">
      <c r="S33" s="6"/>
    </row>
    <row r="34" spans="19:19" ht="15" customHeight="1">
      <c r="S34" s="6"/>
    </row>
    <row r="35" spans="19:19" ht="13.5" customHeight="1">
      <c r="S35" s="6"/>
    </row>
    <row r="36" spans="19:19" ht="15" customHeight="1">
      <c r="S36" s="6"/>
    </row>
    <row r="37" spans="19:19" ht="13.5" customHeight="1">
      <c r="S37" s="6"/>
    </row>
    <row r="38" spans="19:19" ht="12.75" customHeight="1">
      <c r="S38" s="6"/>
    </row>
    <row r="39" spans="19:19" ht="12.75" customHeight="1">
      <c r="S39" s="6"/>
    </row>
    <row r="40" spans="19:19" ht="12.75" customHeight="1">
      <c r="S40" s="6"/>
    </row>
    <row r="41" spans="19:19" ht="12.75" customHeight="1">
      <c r="S41" s="6"/>
    </row>
    <row r="42" spans="19:19" ht="12.75" customHeight="1">
      <c r="S42" s="6"/>
    </row>
    <row r="43" spans="19:19" ht="27.75" customHeight="1">
      <c r="S43" s="6"/>
    </row>
    <row r="44" spans="19:19" ht="27" customHeight="1">
      <c r="S44" s="6"/>
    </row>
    <row r="45" spans="19:19" ht="24.75" customHeight="1">
      <c r="S45" s="6"/>
    </row>
    <row r="46" spans="19:19" ht="18" customHeight="1"/>
    <row r="47" spans="19:19" ht="12.75" customHeight="1"/>
    <row r="49" ht="25.5" customHeight="1"/>
    <row r="51" ht="15" customHeight="1"/>
  </sheetData>
  <mergeCells count="12">
    <mergeCell ref="B23:P23"/>
    <mergeCell ref="A4:A6"/>
    <mergeCell ref="B2:P2"/>
    <mergeCell ref="E4:J4"/>
    <mergeCell ref="K4:L5"/>
    <mergeCell ref="M4:N5"/>
    <mergeCell ref="B4:B6"/>
    <mergeCell ref="E5:F5"/>
    <mergeCell ref="G5:H5"/>
    <mergeCell ref="I5:J5"/>
    <mergeCell ref="C4:D5"/>
    <mergeCell ref="O4:P5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73" orientation="landscape" r:id="rId1"/>
  <headerFooter alignWithMargins="0"/>
  <ignoredErrors>
    <ignoredError sqref="D20:P20 D8:E8 I8:P8 G8:H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topLeftCell="A7" zoomScale="115" zoomScaleNormal="110" zoomScaleSheetLayoutView="115" workbookViewId="0">
      <selection activeCell="D15" sqref="D15"/>
    </sheetView>
  </sheetViews>
  <sheetFormatPr defaultRowHeight="12.75"/>
  <cols>
    <col min="1" max="1" width="5.42578125" customWidth="1"/>
    <col min="2" max="2" width="109.140625" customWidth="1"/>
    <col min="3" max="3" width="12.28515625" customWidth="1"/>
    <col min="4" max="4" width="17.28515625" customWidth="1"/>
    <col min="5" max="5" width="39.28515625" customWidth="1"/>
  </cols>
  <sheetData>
    <row r="1" spans="1:5" ht="21.75" customHeight="1">
      <c r="C1" s="9"/>
      <c r="D1" s="350" t="s">
        <v>157</v>
      </c>
      <c r="E1" s="350"/>
    </row>
    <row r="2" spans="1:5" ht="39" customHeight="1">
      <c r="A2" s="360" t="s">
        <v>253</v>
      </c>
      <c r="B2" s="360"/>
      <c r="C2" s="360"/>
      <c r="D2" s="360"/>
      <c r="E2" s="360"/>
    </row>
    <row r="3" spans="1:5" ht="11.25" customHeight="1">
      <c r="A3" s="356"/>
      <c r="B3" s="356"/>
      <c r="C3" s="356"/>
      <c r="D3" s="356"/>
    </row>
    <row r="4" spans="1:5" ht="28.5" customHeight="1">
      <c r="A4" s="353" t="s">
        <v>113</v>
      </c>
      <c r="B4" s="355" t="s">
        <v>22</v>
      </c>
      <c r="C4" s="355" t="s">
        <v>17</v>
      </c>
      <c r="D4" s="353" t="s">
        <v>174</v>
      </c>
      <c r="E4" s="358" t="s">
        <v>258</v>
      </c>
    </row>
    <row r="5" spans="1:5" ht="12.75" customHeight="1">
      <c r="A5" s="354"/>
      <c r="B5" s="355"/>
      <c r="C5" s="355"/>
      <c r="D5" s="354"/>
      <c r="E5" s="359"/>
    </row>
    <row r="6" spans="1:5" s="10" customFormat="1" ht="12.6" customHeight="1" thickBot="1">
      <c r="A6" s="181">
        <v>1</v>
      </c>
      <c r="B6" s="181">
        <v>2</v>
      </c>
      <c r="C6" s="181">
        <v>3</v>
      </c>
      <c r="D6" s="181">
        <v>4</v>
      </c>
      <c r="E6" s="184">
        <v>5</v>
      </c>
    </row>
    <row r="7" spans="1:5" s="10" customFormat="1" ht="15" customHeight="1">
      <c r="A7" s="252" t="s">
        <v>8</v>
      </c>
      <c r="B7" s="253" t="s">
        <v>183</v>
      </c>
      <c r="C7" s="254" t="s">
        <v>18</v>
      </c>
      <c r="D7" s="255" t="e">
        <f t="shared" ref="D7" si="0">D9/D8*100</f>
        <v>#DIV/0!</v>
      </c>
      <c r="E7" s="166"/>
    </row>
    <row r="8" spans="1:5">
      <c r="A8" s="256" t="s">
        <v>23</v>
      </c>
      <c r="B8" s="257" t="s">
        <v>190</v>
      </c>
      <c r="C8" s="258" t="s">
        <v>33</v>
      </c>
      <c r="D8" s="182"/>
      <c r="E8" s="167" t="str">
        <f>IF(D8=D11,"Выполнено","ОШИБКА ('1.1. должен быть равен 2.1.)")</f>
        <v>Выполнено</v>
      </c>
    </row>
    <row r="9" spans="1:5" ht="14.25" customHeight="1" thickBot="1">
      <c r="A9" s="259" t="s">
        <v>24</v>
      </c>
      <c r="B9" s="260" t="s">
        <v>184</v>
      </c>
      <c r="C9" s="261" t="s">
        <v>33</v>
      </c>
      <c r="D9" s="186"/>
      <c r="E9" s="168"/>
    </row>
    <row r="10" spans="1:5" s="10" customFormat="1" ht="13.15" customHeight="1">
      <c r="A10" s="275" t="s">
        <v>9</v>
      </c>
      <c r="B10" s="276" t="s">
        <v>238</v>
      </c>
      <c r="C10" s="277" t="s">
        <v>18</v>
      </c>
      <c r="D10" s="278" t="e">
        <f t="shared" ref="D10" si="1">D12/D11*100</f>
        <v>#DIV/0!</v>
      </c>
      <c r="E10" s="169"/>
    </row>
    <row r="11" spans="1:5" ht="14.25" customHeight="1">
      <c r="A11" s="279" t="s">
        <v>25</v>
      </c>
      <c r="B11" s="280" t="s">
        <v>190</v>
      </c>
      <c r="C11" s="281" t="s">
        <v>33</v>
      </c>
      <c r="D11" s="125"/>
      <c r="E11" s="167" t="str">
        <f>IF(D11=D8,"Выполнено","ОШИБКА ('2.1. должен быть равен 1.1.)")</f>
        <v>Выполнено</v>
      </c>
    </row>
    <row r="12" spans="1:5" ht="13.15" customHeight="1" thickBot="1">
      <c r="A12" s="282" t="s">
        <v>26</v>
      </c>
      <c r="B12" s="283" t="s">
        <v>185</v>
      </c>
      <c r="C12" s="284" t="s">
        <v>33</v>
      </c>
      <c r="D12" s="186"/>
      <c r="E12" s="170"/>
    </row>
    <row r="13" spans="1:5" s="10" customFormat="1" ht="14.45" customHeight="1">
      <c r="A13" s="262" t="s">
        <v>10</v>
      </c>
      <c r="B13" s="263" t="s">
        <v>57</v>
      </c>
      <c r="C13" s="264" t="s">
        <v>18</v>
      </c>
      <c r="D13" s="265" t="e">
        <f t="shared" ref="D13" si="2">D15/D14*100</f>
        <v>#DIV/0!</v>
      </c>
      <c r="E13" s="171"/>
    </row>
    <row r="14" spans="1:5" ht="12.6" customHeight="1">
      <c r="A14" s="256" t="s">
        <v>27</v>
      </c>
      <c r="B14" s="257" t="s">
        <v>186</v>
      </c>
      <c r="C14" s="258" t="s">
        <v>19</v>
      </c>
      <c r="D14" s="182"/>
      <c r="E14" s="172"/>
    </row>
    <row r="15" spans="1:5" ht="13.15" customHeight="1" thickBot="1">
      <c r="A15" s="259" t="s">
        <v>28</v>
      </c>
      <c r="B15" s="260" t="s">
        <v>189</v>
      </c>
      <c r="C15" s="261" t="s">
        <v>19</v>
      </c>
      <c r="D15" s="186"/>
      <c r="E15" s="172"/>
    </row>
    <row r="16" spans="1:5" s="65" customFormat="1" ht="24">
      <c r="A16" s="285" t="s">
        <v>11</v>
      </c>
      <c r="B16" s="286" t="s">
        <v>173</v>
      </c>
      <c r="C16" s="287" t="s">
        <v>18</v>
      </c>
      <c r="D16" s="288" t="e">
        <f>D18/D17*100</f>
        <v>#DIV/0!</v>
      </c>
      <c r="E16" s="169"/>
    </row>
    <row r="17" spans="1:7" s="66" customFormat="1" ht="13.9" customHeight="1">
      <c r="A17" s="279" t="s">
        <v>29</v>
      </c>
      <c r="B17" s="280" t="s">
        <v>187</v>
      </c>
      <c r="C17" s="281" t="s">
        <v>33</v>
      </c>
      <c r="D17" s="182"/>
      <c r="E17" s="167" t="str">
        <f>IF(D17=D20,"Выполнено","ОШИБКА ('4.1. должен быть равен 5.1.)")</f>
        <v>Выполнено</v>
      </c>
    </row>
    <row r="18" spans="1:7" s="66" customFormat="1" ht="23.25" thickBot="1">
      <c r="A18" s="282" t="s">
        <v>30</v>
      </c>
      <c r="B18" s="283" t="s">
        <v>191</v>
      </c>
      <c r="C18" s="284" t="s">
        <v>19</v>
      </c>
      <c r="D18" s="186"/>
      <c r="E18" s="173"/>
    </row>
    <row r="19" spans="1:7" s="65" customFormat="1" ht="15.6" customHeight="1">
      <c r="A19" s="262" t="s">
        <v>12</v>
      </c>
      <c r="B19" s="263" t="s">
        <v>145</v>
      </c>
      <c r="C19" s="264" t="s">
        <v>18</v>
      </c>
      <c r="D19" s="265" t="e">
        <f>D21/D20*100</f>
        <v>#DIV/0!</v>
      </c>
      <c r="E19" s="174"/>
      <c r="F19" s="115"/>
      <c r="G19" s="115"/>
    </row>
    <row r="20" spans="1:7" s="66" customFormat="1">
      <c r="A20" s="256" t="s">
        <v>31</v>
      </c>
      <c r="B20" s="257" t="s">
        <v>187</v>
      </c>
      <c r="C20" s="258" t="s">
        <v>33</v>
      </c>
      <c r="D20" s="182"/>
      <c r="E20" s="175" t="str">
        <f>IF(D20=D23,"Выполнено","ОШИБКА ('5.1. должен быть равен 6.1.)")</f>
        <v>Выполнено</v>
      </c>
      <c r="F20" s="107"/>
      <c r="G20" s="107"/>
    </row>
    <row r="21" spans="1:7" s="66" customFormat="1" ht="13.5" thickBot="1">
      <c r="A21" s="259" t="s">
        <v>32</v>
      </c>
      <c r="B21" s="260" t="s">
        <v>188</v>
      </c>
      <c r="C21" s="261" t="s">
        <v>19</v>
      </c>
      <c r="D21" s="186"/>
      <c r="E21" s="177" t="str">
        <f>IF(D21=D35,"Выполнено","ОШИБКА ('5.2. должен быть равен 9.1.)")</f>
        <v>Выполнено</v>
      </c>
      <c r="F21" s="107"/>
      <c r="G21" s="107"/>
    </row>
    <row r="22" spans="1:7" s="107" customFormat="1" ht="15.75" customHeight="1">
      <c r="A22" s="289" t="s">
        <v>13</v>
      </c>
      <c r="B22" s="290" t="s">
        <v>261</v>
      </c>
      <c r="C22" s="291" t="s">
        <v>18</v>
      </c>
      <c r="D22" s="292" t="e">
        <f>D24/D23*100</f>
        <v>#DIV/0!</v>
      </c>
      <c r="E22" s="172"/>
      <c r="F22" s="116"/>
    </row>
    <row r="23" spans="1:7" s="108" customFormat="1" ht="13.5" customHeight="1">
      <c r="A23" s="279" t="s">
        <v>221</v>
      </c>
      <c r="B23" s="280" t="s">
        <v>187</v>
      </c>
      <c r="C23" s="281" t="s">
        <v>33</v>
      </c>
      <c r="D23" s="183"/>
      <c r="E23" s="172"/>
      <c r="F23" s="116"/>
    </row>
    <row r="24" spans="1:7" s="108" customFormat="1" ht="13.5" customHeight="1">
      <c r="A24" s="279" t="s">
        <v>223</v>
      </c>
      <c r="B24" s="293" t="s">
        <v>259</v>
      </c>
      <c r="C24" s="281" t="s">
        <v>19</v>
      </c>
      <c r="D24" s="182"/>
      <c r="E24" s="172"/>
      <c r="F24" s="116"/>
    </row>
    <row r="25" spans="1:7" s="108" customFormat="1" ht="13.5" customHeight="1" thickBot="1">
      <c r="A25" s="282" t="s">
        <v>249</v>
      </c>
      <c r="B25" s="283" t="s">
        <v>260</v>
      </c>
      <c r="C25" s="284" t="s">
        <v>33</v>
      </c>
      <c r="D25" s="186"/>
      <c r="E25" s="172"/>
      <c r="F25" s="116"/>
    </row>
    <row r="26" spans="1:7" s="108" customFormat="1" ht="19.5" customHeight="1">
      <c r="A26" s="252" t="s">
        <v>14</v>
      </c>
      <c r="B26" s="253" t="s">
        <v>266</v>
      </c>
      <c r="C26" s="254" t="s">
        <v>18</v>
      </c>
      <c r="D26" s="266" t="e">
        <f>D28/D27*100</f>
        <v>#DIV/0!</v>
      </c>
      <c r="E26" s="172"/>
      <c r="F26" s="116"/>
    </row>
    <row r="27" spans="1:7" s="108" customFormat="1" ht="15" customHeight="1">
      <c r="A27" s="268" t="s">
        <v>151</v>
      </c>
      <c r="B27" s="257" t="s">
        <v>263</v>
      </c>
      <c r="C27" s="258" t="s">
        <v>33</v>
      </c>
      <c r="D27" s="125"/>
      <c r="E27" s="172"/>
      <c r="F27" s="116"/>
    </row>
    <row r="28" spans="1:7" s="66" customFormat="1" ht="14.25" customHeight="1">
      <c r="A28" s="268" t="s">
        <v>152</v>
      </c>
      <c r="B28" s="267" t="s">
        <v>264</v>
      </c>
      <c r="C28" s="258" t="s">
        <v>19</v>
      </c>
      <c r="D28" s="125"/>
      <c r="E28" s="172"/>
      <c r="F28" s="116"/>
      <c r="G28" s="107"/>
    </row>
    <row r="29" spans="1:7" s="66" customFormat="1" ht="14.25" customHeight="1" thickBot="1">
      <c r="A29" s="269" t="s">
        <v>250</v>
      </c>
      <c r="B29" s="260" t="s">
        <v>265</v>
      </c>
      <c r="C29" s="261" t="s">
        <v>33</v>
      </c>
      <c r="D29" s="126"/>
      <c r="E29" s="172"/>
      <c r="F29" s="116"/>
      <c r="G29" s="107"/>
    </row>
    <row r="30" spans="1:7" s="66" customFormat="1" ht="24">
      <c r="A30" s="289" t="s">
        <v>15</v>
      </c>
      <c r="B30" s="290" t="s">
        <v>239</v>
      </c>
      <c r="C30" s="291" t="s">
        <v>19</v>
      </c>
      <c r="D30" s="294">
        <f>SUM(D31:D33)</f>
        <v>0</v>
      </c>
      <c r="E30" s="172"/>
      <c r="F30" s="107"/>
      <c r="G30" s="107"/>
    </row>
    <row r="31" spans="1:7" s="66" customFormat="1">
      <c r="A31" s="295" t="s">
        <v>153</v>
      </c>
      <c r="B31" s="280" t="s">
        <v>222</v>
      </c>
      <c r="C31" s="281" t="s">
        <v>19</v>
      </c>
      <c r="D31" s="183"/>
      <c r="E31" s="176"/>
      <c r="F31" s="107"/>
      <c r="G31" s="107"/>
    </row>
    <row r="32" spans="1:7" s="66" customFormat="1">
      <c r="A32" s="295" t="s">
        <v>155</v>
      </c>
      <c r="B32" s="280" t="s">
        <v>224</v>
      </c>
      <c r="C32" s="281" t="s">
        <v>19</v>
      </c>
      <c r="D32" s="183"/>
      <c r="E32" s="176"/>
      <c r="F32" s="107"/>
      <c r="G32" s="107"/>
    </row>
    <row r="33" spans="1:7" s="66" customFormat="1" ht="13.5" thickBot="1">
      <c r="A33" s="296" t="s">
        <v>154</v>
      </c>
      <c r="B33" s="283" t="s">
        <v>252</v>
      </c>
      <c r="C33" s="284" t="s">
        <v>19</v>
      </c>
      <c r="D33" s="185"/>
      <c r="E33" s="176"/>
      <c r="F33" s="107"/>
      <c r="G33" s="107"/>
    </row>
    <row r="34" spans="1:7">
      <c r="A34" s="252" t="s">
        <v>16</v>
      </c>
      <c r="B34" s="253" t="s">
        <v>240</v>
      </c>
      <c r="C34" s="254" t="s">
        <v>19</v>
      </c>
      <c r="D34" s="266">
        <f t="shared" ref="D34" si="3">D35+D40+D41</f>
        <v>0</v>
      </c>
      <c r="E34" s="177" t="str">
        <f>IF(D34=D42,"Выполнено","ОШИБКА (' 9. должен быть равен 10.)")</f>
        <v>Выполнено</v>
      </c>
    </row>
    <row r="35" spans="1:7">
      <c r="A35" s="256" t="s">
        <v>35</v>
      </c>
      <c r="B35" s="257" t="s">
        <v>114</v>
      </c>
      <c r="C35" s="258" t="s">
        <v>19</v>
      </c>
      <c r="D35" s="270">
        <f t="shared" ref="D35" si="4">SUM(D36:D39)</f>
        <v>0</v>
      </c>
      <c r="E35" s="176"/>
    </row>
    <row r="36" spans="1:7">
      <c r="A36" s="256" t="s">
        <v>36</v>
      </c>
      <c r="B36" s="271" t="s">
        <v>146</v>
      </c>
      <c r="C36" s="258" t="s">
        <v>19</v>
      </c>
      <c r="D36" s="125"/>
      <c r="E36" s="176"/>
    </row>
    <row r="37" spans="1:7">
      <c r="A37" s="256" t="s">
        <v>237</v>
      </c>
      <c r="B37" s="271" t="s">
        <v>147</v>
      </c>
      <c r="C37" s="258" t="s">
        <v>19</v>
      </c>
      <c r="D37" s="125"/>
      <c r="E37" s="176"/>
    </row>
    <row r="38" spans="1:7">
      <c r="A38" s="256" t="s">
        <v>236</v>
      </c>
      <c r="B38" s="271" t="s">
        <v>241</v>
      </c>
      <c r="C38" s="258" t="s">
        <v>19</v>
      </c>
      <c r="D38" s="125"/>
      <c r="E38" s="176"/>
    </row>
    <row r="39" spans="1:7">
      <c r="A39" s="256" t="s">
        <v>235</v>
      </c>
      <c r="B39" s="271" t="s">
        <v>148</v>
      </c>
      <c r="C39" s="258" t="s">
        <v>19</v>
      </c>
      <c r="D39" s="125"/>
      <c r="E39" s="176"/>
    </row>
    <row r="40" spans="1:7">
      <c r="A40" s="256" t="s">
        <v>234</v>
      </c>
      <c r="B40" s="257" t="s">
        <v>149</v>
      </c>
      <c r="C40" s="258" t="s">
        <v>19</v>
      </c>
      <c r="D40" s="125"/>
      <c r="E40" s="176"/>
    </row>
    <row r="41" spans="1:7" ht="13.5" customHeight="1" thickBot="1">
      <c r="A41" s="259" t="s">
        <v>233</v>
      </c>
      <c r="B41" s="260" t="s">
        <v>150</v>
      </c>
      <c r="C41" s="261" t="s">
        <v>19</v>
      </c>
      <c r="D41" s="126"/>
      <c r="E41" s="176"/>
    </row>
    <row r="42" spans="1:7">
      <c r="A42" s="289" t="s">
        <v>163</v>
      </c>
      <c r="B42" s="297" t="s">
        <v>242</v>
      </c>
      <c r="C42" s="291" t="s">
        <v>19</v>
      </c>
      <c r="D42" s="292">
        <f>SUM(D43:D48)</f>
        <v>0</v>
      </c>
      <c r="E42" s="177" t="str">
        <f>IF(D42=D49,"Выполнено","ОШИБКА (' 10. должен быть равен 11.)")</f>
        <v>Выполнено</v>
      </c>
    </row>
    <row r="43" spans="1:7">
      <c r="A43" s="279" t="s">
        <v>167</v>
      </c>
      <c r="B43" s="280" t="s">
        <v>40</v>
      </c>
      <c r="C43" s="281" t="s">
        <v>19</v>
      </c>
      <c r="D43" s="125"/>
      <c r="E43" s="178"/>
    </row>
    <row r="44" spans="1:7">
      <c r="A44" s="298" t="s">
        <v>168</v>
      </c>
      <c r="B44" s="280" t="s">
        <v>41</v>
      </c>
      <c r="C44" s="281" t="s">
        <v>19</v>
      </c>
      <c r="D44" s="125"/>
      <c r="E44" s="179"/>
    </row>
    <row r="45" spans="1:7">
      <c r="A45" s="279" t="s">
        <v>169</v>
      </c>
      <c r="B45" s="280" t="s">
        <v>42</v>
      </c>
      <c r="C45" s="281" t="s">
        <v>19</v>
      </c>
      <c r="D45" s="125"/>
      <c r="E45" s="179"/>
    </row>
    <row r="46" spans="1:7">
      <c r="A46" s="279" t="s">
        <v>232</v>
      </c>
      <c r="B46" s="280" t="s">
        <v>43</v>
      </c>
      <c r="C46" s="281" t="s">
        <v>19</v>
      </c>
      <c r="D46" s="125"/>
      <c r="E46" s="179"/>
    </row>
    <row r="47" spans="1:7">
      <c r="A47" s="279" t="s">
        <v>231</v>
      </c>
      <c r="B47" s="280" t="s">
        <v>44</v>
      </c>
      <c r="C47" s="281" t="s">
        <v>19</v>
      </c>
      <c r="D47" s="125"/>
      <c r="E47" s="179"/>
    </row>
    <row r="48" spans="1:7" ht="13.5" thickBot="1">
      <c r="A48" s="299" t="s">
        <v>230</v>
      </c>
      <c r="B48" s="283" t="s">
        <v>45</v>
      </c>
      <c r="C48" s="284" t="s">
        <v>19</v>
      </c>
      <c r="D48" s="126"/>
      <c r="E48" s="179"/>
    </row>
    <row r="49" spans="1:6">
      <c r="A49" s="252" t="s">
        <v>164</v>
      </c>
      <c r="B49" s="272" t="s">
        <v>243</v>
      </c>
      <c r="C49" s="254" t="s">
        <v>19</v>
      </c>
      <c r="D49" s="266">
        <f t="shared" ref="D49" si="5">D50+D51</f>
        <v>0</v>
      </c>
      <c r="E49" s="179"/>
    </row>
    <row r="50" spans="1:6">
      <c r="A50" s="273" t="s">
        <v>165</v>
      </c>
      <c r="B50" s="257" t="s">
        <v>46</v>
      </c>
      <c r="C50" s="258" t="s">
        <v>19</v>
      </c>
      <c r="D50" s="125"/>
      <c r="E50" s="179"/>
    </row>
    <row r="51" spans="1:6" ht="13.5" thickBot="1">
      <c r="A51" s="274" t="s">
        <v>166</v>
      </c>
      <c r="B51" s="260" t="s">
        <v>47</v>
      </c>
      <c r="C51" s="261" t="s">
        <v>19</v>
      </c>
      <c r="D51" s="126"/>
      <c r="E51" s="180"/>
    </row>
    <row r="52" spans="1:6">
      <c r="A52" s="117"/>
      <c r="B52" s="118"/>
      <c r="C52" s="119"/>
      <c r="D52" s="120"/>
      <c r="E52" s="3"/>
      <c r="F52" s="3"/>
    </row>
    <row r="53" spans="1:6">
      <c r="A53" s="361" t="s">
        <v>267</v>
      </c>
      <c r="B53" s="361"/>
      <c r="C53" s="119"/>
      <c r="D53" s="120"/>
      <c r="E53" s="3"/>
      <c r="F53" s="3"/>
    </row>
    <row r="54" spans="1:6" ht="3.75" customHeight="1">
      <c r="A54" s="117"/>
      <c r="B54" s="118"/>
      <c r="C54" s="119"/>
      <c r="D54" s="120"/>
      <c r="E54" s="3"/>
      <c r="F54" s="3"/>
    </row>
    <row r="55" spans="1:6" s="123" customFormat="1" ht="12">
      <c r="A55" s="351" t="s">
        <v>248</v>
      </c>
      <c r="B55" s="351"/>
      <c r="C55" s="351"/>
      <c r="D55" s="351"/>
      <c r="E55" s="351"/>
      <c r="F55" s="351"/>
    </row>
    <row r="56" spans="1:6" s="123" customFormat="1" ht="12" customHeight="1">
      <c r="A56" s="357" t="s">
        <v>251</v>
      </c>
      <c r="B56" s="357"/>
      <c r="C56" s="357"/>
      <c r="D56" s="357"/>
      <c r="E56" s="124"/>
      <c r="F56" s="124"/>
    </row>
    <row r="57" spans="1:6" s="123" customFormat="1" ht="12">
      <c r="A57" s="124"/>
      <c r="B57" s="124"/>
      <c r="C57" s="124"/>
      <c r="D57" s="124"/>
      <c r="E57" s="124"/>
      <c r="F57" s="124"/>
    </row>
    <row r="58" spans="1:6" s="123" customFormat="1" ht="12">
      <c r="A58" s="352"/>
      <c r="B58" s="352"/>
      <c r="C58" s="352"/>
      <c r="D58" s="352"/>
      <c r="E58" s="352"/>
      <c r="F58" s="352"/>
    </row>
    <row r="59" spans="1:6">
      <c r="A59" s="69"/>
      <c r="B59" s="70"/>
      <c r="C59" s="71"/>
      <c r="D59" s="121"/>
      <c r="E59" s="3"/>
      <c r="F59" s="3"/>
    </row>
    <row r="60" spans="1:6">
      <c r="A60" s="69"/>
      <c r="B60" s="70"/>
      <c r="C60" s="71"/>
      <c r="D60" s="121"/>
      <c r="E60" s="3"/>
      <c r="F60" s="3"/>
    </row>
    <row r="61" spans="1:6" ht="23.45" customHeight="1">
      <c r="A61" s="69"/>
      <c r="B61" s="70"/>
      <c r="C61" s="71"/>
      <c r="D61" s="121"/>
      <c r="E61" s="3"/>
      <c r="F61" s="3"/>
    </row>
    <row r="62" spans="1:6">
      <c r="A62" s="117"/>
      <c r="B62" s="122"/>
      <c r="C62" s="119"/>
      <c r="D62" s="120"/>
    </row>
    <row r="63" spans="1:6">
      <c r="A63" s="69"/>
      <c r="B63" s="70"/>
      <c r="C63" s="71"/>
      <c r="D63" s="121"/>
    </row>
    <row r="64" spans="1:6">
      <c r="A64" s="69"/>
      <c r="B64" s="70"/>
      <c r="C64" s="71"/>
      <c r="D64" s="121"/>
    </row>
    <row r="65" spans="1:4">
      <c r="A65" s="69"/>
      <c r="B65" s="70"/>
      <c r="C65" s="71"/>
      <c r="D65" s="121"/>
    </row>
    <row r="66" spans="1:4">
      <c r="A66" s="69"/>
      <c r="B66" s="70"/>
      <c r="C66" s="71"/>
      <c r="D66" s="121"/>
    </row>
    <row r="67" spans="1:4">
      <c r="A67" s="69"/>
      <c r="B67" s="70"/>
      <c r="C67" s="71"/>
      <c r="D67" s="121"/>
    </row>
    <row r="68" spans="1:4">
      <c r="A68" s="69"/>
      <c r="B68" s="70"/>
      <c r="C68" s="71"/>
      <c r="D68" s="121"/>
    </row>
    <row r="69" spans="1:4">
      <c r="A69" s="69"/>
      <c r="B69" s="70"/>
      <c r="C69" s="71"/>
      <c r="D69" s="121"/>
    </row>
  </sheetData>
  <sheetProtection password="D21E" sheet="1" objects="1" scenarios="1"/>
  <mergeCells count="12">
    <mergeCell ref="D1:E1"/>
    <mergeCell ref="A55:F55"/>
    <mergeCell ref="A58:F58"/>
    <mergeCell ref="A4:A5"/>
    <mergeCell ref="B4:B5"/>
    <mergeCell ref="C4:C5"/>
    <mergeCell ref="A3:D3"/>
    <mergeCell ref="D4:D5"/>
    <mergeCell ref="A56:D56"/>
    <mergeCell ref="E4:E5"/>
    <mergeCell ref="A2:E2"/>
    <mergeCell ref="A53:B53"/>
  </mergeCells>
  <phoneticPr fontId="5" type="noConversion"/>
  <pageMargins left="0.78740157480314965" right="0.39370078740157483" top="0.39370078740157483" bottom="0.62992125984251968" header="0.51181102362204722" footer="0.82677165354330717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topLeftCell="A37" zoomScale="85" zoomScaleNormal="55" zoomScaleSheetLayoutView="85" workbookViewId="0">
      <selection activeCell="F53" sqref="F53"/>
    </sheetView>
  </sheetViews>
  <sheetFormatPr defaultRowHeight="12.75"/>
  <cols>
    <col min="1" max="1" width="7.42578125" customWidth="1"/>
    <col min="2" max="2" width="129.28515625" customWidth="1"/>
    <col min="3" max="3" width="16.85546875" customWidth="1"/>
    <col min="4" max="4" width="12.140625" customWidth="1"/>
    <col min="5" max="5" width="15.140625" customWidth="1"/>
    <col min="6" max="6" width="15.7109375" customWidth="1"/>
    <col min="7" max="7" width="24.42578125" style="67" customWidth="1"/>
    <col min="8" max="8" width="25.140625" customWidth="1"/>
    <col min="9" max="9" width="25.7109375" customWidth="1"/>
    <col min="10" max="10" width="4.28515625" customWidth="1"/>
    <col min="11" max="11" width="4.42578125" customWidth="1"/>
  </cols>
  <sheetData>
    <row r="1" spans="1:9" ht="19.899999999999999" customHeight="1">
      <c r="A1" s="363" t="s">
        <v>157</v>
      </c>
      <c r="B1" s="363"/>
      <c r="C1" s="363"/>
      <c r="D1" s="363"/>
      <c r="E1" s="363"/>
      <c r="F1" s="363"/>
      <c r="G1" s="363"/>
      <c r="H1" s="363"/>
      <c r="I1" s="363"/>
    </row>
    <row r="2" spans="1:9" ht="23.25" customHeight="1">
      <c r="A2" s="364" t="s">
        <v>254</v>
      </c>
      <c r="B2" s="365"/>
      <c r="C2" s="365"/>
      <c r="D2" s="365"/>
      <c r="E2" s="365"/>
      <c r="F2" s="365"/>
      <c r="G2" s="365"/>
      <c r="H2" s="365"/>
      <c r="I2" s="365"/>
    </row>
    <row r="3" spans="1:9" ht="33.75" customHeight="1">
      <c r="A3" s="366"/>
      <c r="B3" s="367"/>
      <c r="C3" s="367"/>
      <c r="D3" s="367"/>
      <c r="E3" s="367"/>
      <c r="F3" s="367"/>
      <c r="G3" s="367"/>
      <c r="H3" s="367"/>
      <c r="I3" s="367"/>
    </row>
    <row r="4" spans="1:9" ht="21" customHeight="1">
      <c r="A4" s="369" t="s">
        <v>113</v>
      </c>
      <c r="B4" s="369" t="s">
        <v>22</v>
      </c>
      <c r="C4" s="369" t="s">
        <v>17</v>
      </c>
      <c r="D4" s="371" t="s">
        <v>174</v>
      </c>
      <c r="E4" s="372"/>
      <c r="F4" s="373"/>
      <c r="G4" s="362" t="s">
        <v>258</v>
      </c>
      <c r="H4" s="362"/>
      <c r="I4" s="362"/>
    </row>
    <row r="5" spans="1:9" ht="17.45" customHeight="1">
      <c r="A5" s="369"/>
      <c r="B5" s="369"/>
      <c r="C5" s="369"/>
      <c r="D5" s="374"/>
      <c r="E5" s="375"/>
      <c r="F5" s="376"/>
      <c r="G5" s="362"/>
      <c r="H5" s="362"/>
      <c r="I5" s="362"/>
    </row>
    <row r="6" spans="1:9" ht="24.75" customHeight="1">
      <c r="A6" s="369"/>
      <c r="B6" s="369"/>
      <c r="C6" s="369"/>
      <c r="D6" s="216" t="s">
        <v>51</v>
      </c>
      <c r="E6" s="216" t="s">
        <v>52</v>
      </c>
      <c r="F6" s="216" t="s">
        <v>53</v>
      </c>
      <c r="G6" s="362"/>
      <c r="H6" s="362"/>
      <c r="I6" s="362"/>
    </row>
    <row r="7" spans="1:9" ht="21" customHeight="1" thickBot="1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159">
        <v>7</v>
      </c>
      <c r="H7" s="159">
        <v>8</v>
      </c>
      <c r="I7" s="159">
        <v>9</v>
      </c>
    </row>
    <row r="8" spans="1:9" s="10" customFormat="1" ht="37.5">
      <c r="A8" s="187" t="s">
        <v>8</v>
      </c>
      <c r="B8" s="188" t="s">
        <v>183</v>
      </c>
      <c r="C8" s="189" t="s">
        <v>18</v>
      </c>
      <c r="D8" s="190" t="e">
        <f t="shared" ref="D8:F8" si="0">D10/D9*100</f>
        <v>#DIV/0!</v>
      </c>
      <c r="E8" s="190" t="e">
        <f t="shared" si="0"/>
        <v>#DIV/0!</v>
      </c>
      <c r="F8" s="191" t="e">
        <f t="shared" si="0"/>
        <v>#DIV/0!</v>
      </c>
      <c r="G8" s="139"/>
      <c r="H8" s="139"/>
      <c r="I8" s="140"/>
    </row>
    <row r="9" spans="1:9" ht="36.75" customHeight="1">
      <c r="A9" s="192" t="s">
        <v>23</v>
      </c>
      <c r="B9" s="193" t="s">
        <v>190</v>
      </c>
      <c r="C9" s="194" t="s">
        <v>33</v>
      </c>
      <c r="D9" s="113"/>
      <c r="E9" s="113"/>
      <c r="F9" s="136">
        <v>0</v>
      </c>
      <c r="G9" s="163" t="str">
        <f>IF(D9=D12,"Выполнено","ОШИБКА ('1.1. должен быть равен 2.1.)")</f>
        <v>Выполнено</v>
      </c>
      <c r="H9" s="163" t="str">
        <f t="shared" ref="H9:I9" si="1">IF(E9=E12,"Выполнено","ОШИБКА ('1.1. должен быть равен 2.1.)")</f>
        <v>Выполнено</v>
      </c>
      <c r="I9" s="163" t="str">
        <f t="shared" si="1"/>
        <v>Выполнено</v>
      </c>
    </row>
    <row r="10" spans="1:9" ht="32.25" thickBot="1">
      <c r="A10" s="195" t="s">
        <v>24</v>
      </c>
      <c r="B10" s="196" t="s">
        <v>184</v>
      </c>
      <c r="C10" s="197" t="s">
        <v>33</v>
      </c>
      <c r="D10" s="135"/>
      <c r="E10" s="135"/>
      <c r="F10" s="137">
        <v>0</v>
      </c>
      <c r="G10" s="141"/>
      <c r="H10" s="142"/>
      <c r="I10" s="143"/>
    </row>
    <row r="11" spans="1:9" s="10" customFormat="1" ht="24" customHeight="1">
      <c r="A11" s="222" t="s">
        <v>9</v>
      </c>
      <c r="B11" s="223" t="s">
        <v>238</v>
      </c>
      <c r="C11" s="224" t="s">
        <v>18</v>
      </c>
      <c r="D11" s="225" t="e">
        <f t="shared" ref="D11:F11" si="2">D13/D12*100</f>
        <v>#DIV/0!</v>
      </c>
      <c r="E11" s="225" t="e">
        <f t="shared" si="2"/>
        <v>#DIV/0!</v>
      </c>
      <c r="F11" s="226" t="e">
        <f t="shared" si="2"/>
        <v>#DIV/0!</v>
      </c>
      <c r="G11" s="144"/>
      <c r="H11" s="144"/>
      <c r="I11" s="145"/>
    </row>
    <row r="12" spans="1:9" ht="39" customHeight="1">
      <c r="A12" s="227" t="s">
        <v>25</v>
      </c>
      <c r="B12" s="228" t="s">
        <v>190</v>
      </c>
      <c r="C12" s="229" t="s">
        <v>33</v>
      </c>
      <c r="D12" s="113"/>
      <c r="E12" s="113"/>
      <c r="F12" s="136">
        <v>0</v>
      </c>
      <c r="G12" s="163" t="str">
        <f>IF(D12=D9,"Выполнено","ОШИБКА ('2.1. должен быть равен 1.1.)")</f>
        <v>Выполнено</v>
      </c>
      <c r="H12" s="163" t="str">
        <f t="shared" ref="H12:I12" si="3">IF(E12=E9,"Выполнено","ОШИБКА ('2.1. должен быть равен 1.1.)")</f>
        <v>Выполнено</v>
      </c>
      <c r="I12" s="163" t="str">
        <f t="shared" si="3"/>
        <v>Выполнено</v>
      </c>
    </row>
    <row r="13" spans="1:9" ht="22.5" customHeight="1" thickBot="1">
      <c r="A13" s="230" t="s">
        <v>26</v>
      </c>
      <c r="B13" s="231" t="s">
        <v>185</v>
      </c>
      <c r="C13" s="232" t="s">
        <v>33</v>
      </c>
      <c r="D13" s="127"/>
      <c r="E13" s="127"/>
      <c r="F13" s="138">
        <v>0</v>
      </c>
      <c r="G13" s="146"/>
      <c r="H13" s="142"/>
      <c r="I13" s="143"/>
    </row>
    <row r="14" spans="1:9" s="10" customFormat="1" ht="23.25" customHeight="1">
      <c r="A14" s="187" t="s">
        <v>10</v>
      </c>
      <c r="B14" s="188" t="s">
        <v>57</v>
      </c>
      <c r="C14" s="189" t="s">
        <v>18</v>
      </c>
      <c r="D14" s="190" t="e">
        <f t="shared" ref="D14:F14" si="4">D16/D15*100</f>
        <v>#DIV/0!</v>
      </c>
      <c r="E14" s="190" t="e">
        <f t="shared" si="4"/>
        <v>#DIV/0!</v>
      </c>
      <c r="F14" s="191">
        <f t="shared" si="4"/>
        <v>100</v>
      </c>
      <c r="G14" s="147"/>
      <c r="H14" s="148"/>
      <c r="I14" s="149"/>
    </row>
    <row r="15" spans="1:9" ht="18.75">
      <c r="A15" s="192" t="s">
        <v>27</v>
      </c>
      <c r="B15" s="193" t="s">
        <v>186</v>
      </c>
      <c r="C15" s="194" t="s">
        <v>19</v>
      </c>
      <c r="D15" s="113"/>
      <c r="E15" s="113"/>
      <c r="F15" s="136">
        <v>2</v>
      </c>
      <c r="G15" s="150"/>
      <c r="H15" s="148"/>
      <c r="I15" s="149"/>
    </row>
    <row r="16" spans="1:9" ht="32.25" thickBot="1">
      <c r="A16" s="195" t="s">
        <v>28</v>
      </c>
      <c r="B16" s="196" t="s">
        <v>189</v>
      </c>
      <c r="C16" s="197" t="s">
        <v>19</v>
      </c>
      <c r="D16" s="135"/>
      <c r="E16" s="135"/>
      <c r="F16" s="137">
        <v>2</v>
      </c>
      <c r="G16" s="150"/>
      <c r="H16" s="148"/>
      <c r="I16" s="149"/>
    </row>
    <row r="17" spans="1:9" s="65" customFormat="1" ht="41.25" customHeight="1">
      <c r="A17" s="233" t="s">
        <v>11</v>
      </c>
      <c r="B17" s="234" t="s">
        <v>173</v>
      </c>
      <c r="C17" s="235" t="s">
        <v>18</v>
      </c>
      <c r="D17" s="236" t="e">
        <f t="shared" ref="D17:F17" si="5">D19/D18*100</f>
        <v>#DIV/0!</v>
      </c>
      <c r="E17" s="236" t="e">
        <f t="shared" si="5"/>
        <v>#DIV/0!</v>
      </c>
      <c r="F17" s="237">
        <f t="shared" si="5"/>
        <v>11.111111111111111</v>
      </c>
      <c r="G17" s="144"/>
      <c r="H17" s="144"/>
      <c r="I17" s="145"/>
    </row>
    <row r="18" spans="1:9" s="66" customFormat="1" ht="39" customHeight="1">
      <c r="A18" s="238" t="s">
        <v>29</v>
      </c>
      <c r="B18" s="228" t="s">
        <v>187</v>
      </c>
      <c r="C18" s="229" t="s">
        <v>33</v>
      </c>
      <c r="D18" s="113"/>
      <c r="E18" s="113"/>
      <c r="F18" s="136">
        <v>9</v>
      </c>
      <c r="G18" s="163" t="str">
        <f>IF(D18=D21,"Выполнено","ОШИБКА ('4.1. должен быть равен 5.1.)")</f>
        <v>Выполнено</v>
      </c>
      <c r="H18" s="163" t="str">
        <f t="shared" ref="H18:I18" si="6">IF(E18=E21,"Выполнено","ОШИБКА ('4.1. должен быть равен 5.1.)")</f>
        <v>Выполнено</v>
      </c>
      <c r="I18" s="163" t="str">
        <f t="shared" si="6"/>
        <v>Выполнено</v>
      </c>
    </row>
    <row r="19" spans="1:9" s="66" customFormat="1" ht="38.25" customHeight="1" thickBot="1">
      <c r="A19" s="230" t="s">
        <v>30</v>
      </c>
      <c r="B19" s="231" t="s">
        <v>191</v>
      </c>
      <c r="C19" s="232" t="s">
        <v>19</v>
      </c>
      <c r="D19" s="127"/>
      <c r="E19" s="127"/>
      <c r="F19" s="138">
        <v>1</v>
      </c>
      <c r="G19" s="151"/>
      <c r="H19" s="142"/>
      <c r="I19" s="143"/>
    </row>
    <row r="20" spans="1:9" s="65" customFormat="1" ht="27" customHeight="1">
      <c r="A20" s="187" t="s">
        <v>12</v>
      </c>
      <c r="B20" s="188" t="s">
        <v>145</v>
      </c>
      <c r="C20" s="189" t="s">
        <v>18</v>
      </c>
      <c r="D20" s="190" t="e">
        <f t="shared" ref="D20:F20" si="7">D22/D21*100</f>
        <v>#DIV/0!</v>
      </c>
      <c r="E20" s="190" t="e">
        <f t="shared" si="7"/>
        <v>#DIV/0!</v>
      </c>
      <c r="F20" s="191">
        <f t="shared" si="7"/>
        <v>66.666666666666657</v>
      </c>
      <c r="G20" s="152"/>
      <c r="H20" s="144"/>
      <c r="I20" s="145"/>
    </row>
    <row r="21" spans="1:9" s="66" customFormat="1" ht="38.25" customHeight="1">
      <c r="A21" s="192" t="s">
        <v>31</v>
      </c>
      <c r="B21" s="193" t="s">
        <v>187</v>
      </c>
      <c r="C21" s="194" t="s">
        <v>33</v>
      </c>
      <c r="D21" s="113"/>
      <c r="E21" s="113"/>
      <c r="F21" s="136">
        <v>9</v>
      </c>
      <c r="G21" s="161" t="str">
        <f>IF(D21=D24,"Выполнено","ОШИБКА ('5.1. должен быть равен 6.1.)")</f>
        <v>Выполнено</v>
      </c>
      <c r="H21" s="161" t="str">
        <f t="shared" ref="H21:I21" si="8">IF(E21=E24,"Выполнено","ОШИБКА ('5.1. должен быть равен 6.1.)")</f>
        <v>Выполнено</v>
      </c>
      <c r="I21" s="161" t="str">
        <f t="shared" si="8"/>
        <v>Выполнено</v>
      </c>
    </row>
    <row r="22" spans="1:9" s="66" customFormat="1" ht="40.5" customHeight="1" thickBot="1">
      <c r="A22" s="195" t="s">
        <v>32</v>
      </c>
      <c r="B22" s="196" t="s">
        <v>188</v>
      </c>
      <c r="C22" s="197" t="s">
        <v>19</v>
      </c>
      <c r="D22" s="135"/>
      <c r="E22" s="135"/>
      <c r="F22" s="137">
        <v>6</v>
      </c>
      <c r="G22" s="162" t="str">
        <f>IF(D22=D36,"Выполнено","ОШИБКА ('5.2. должен быть равен 9.1.)")</f>
        <v>Выполнено</v>
      </c>
      <c r="H22" s="160" t="str">
        <f t="shared" ref="H22:I22" si="9">IF(E22=E36,"Выполнено","ОШИБКА ('5.2. должен быть равен 9.1.)")</f>
        <v>Выполнено</v>
      </c>
      <c r="I22" s="160" t="str">
        <f t="shared" si="9"/>
        <v>Выполнено</v>
      </c>
    </row>
    <row r="23" spans="1:9" s="114" customFormat="1" ht="27" customHeight="1">
      <c r="A23" s="233" t="s">
        <v>13</v>
      </c>
      <c r="B23" s="239" t="s">
        <v>257</v>
      </c>
      <c r="C23" s="235" t="s">
        <v>18</v>
      </c>
      <c r="D23" s="240" t="e">
        <f t="shared" ref="D23:F23" si="10">D25/D24*100</f>
        <v>#DIV/0!</v>
      </c>
      <c r="E23" s="240" t="e">
        <f t="shared" si="10"/>
        <v>#DIV/0!</v>
      </c>
      <c r="F23" s="241">
        <f t="shared" si="10"/>
        <v>33.333333333333329</v>
      </c>
      <c r="G23" s="150"/>
      <c r="H23" s="148"/>
      <c r="I23" s="148"/>
    </row>
    <row r="24" spans="1:9" s="129" customFormat="1" ht="18.75">
      <c r="A24" s="227" t="s">
        <v>221</v>
      </c>
      <c r="B24" s="242" t="s">
        <v>187</v>
      </c>
      <c r="C24" s="229" t="s">
        <v>33</v>
      </c>
      <c r="D24" s="113"/>
      <c r="E24" s="113"/>
      <c r="F24" s="136">
        <v>9</v>
      </c>
      <c r="G24" s="150"/>
      <c r="H24" s="148"/>
      <c r="I24" s="148"/>
    </row>
    <row r="25" spans="1:9" s="129" customFormat="1" ht="18.75">
      <c r="A25" s="227" t="s">
        <v>223</v>
      </c>
      <c r="B25" s="243" t="s">
        <v>259</v>
      </c>
      <c r="C25" s="229" t="s">
        <v>19</v>
      </c>
      <c r="D25" s="113"/>
      <c r="E25" s="113"/>
      <c r="F25" s="136">
        <v>3</v>
      </c>
      <c r="G25" s="150"/>
      <c r="H25" s="148"/>
      <c r="I25" s="148"/>
    </row>
    <row r="26" spans="1:9" s="129" customFormat="1" ht="19.5" thickBot="1">
      <c r="A26" s="244" t="s">
        <v>249</v>
      </c>
      <c r="B26" s="245" t="s">
        <v>260</v>
      </c>
      <c r="C26" s="246" t="s">
        <v>33</v>
      </c>
      <c r="D26" s="135"/>
      <c r="E26" s="135"/>
      <c r="F26" s="137">
        <v>3</v>
      </c>
      <c r="G26" s="150"/>
      <c r="H26" s="148"/>
      <c r="I26" s="148"/>
    </row>
    <row r="27" spans="1:9" s="128" customFormat="1" ht="37.5">
      <c r="A27" s="198" t="s">
        <v>14</v>
      </c>
      <c r="B27" s="204" t="s">
        <v>262</v>
      </c>
      <c r="C27" s="199" t="s">
        <v>18</v>
      </c>
      <c r="D27" s="205" t="e">
        <f>D29/D28*100</f>
        <v>#DIV/0!</v>
      </c>
      <c r="E27" s="205" t="e">
        <f t="shared" ref="E27:F27" si="11">E29/E28*100</f>
        <v>#DIV/0!</v>
      </c>
      <c r="F27" s="206">
        <f t="shared" si="11"/>
        <v>96.256684491978618</v>
      </c>
      <c r="G27" s="150"/>
      <c r="H27" s="148"/>
      <c r="I27" s="148"/>
    </row>
    <row r="28" spans="1:9" s="129" customFormat="1" ht="18.75">
      <c r="A28" s="207" t="s">
        <v>151</v>
      </c>
      <c r="B28" s="202" t="s">
        <v>263</v>
      </c>
      <c r="C28" s="194" t="s">
        <v>33</v>
      </c>
      <c r="D28" s="113"/>
      <c r="E28" s="113"/>
      <c r="F28" s="136">
        <v>18.7</v>
      </c>
      <c r="G28" s="150"/>
      <c r="H28" s="148"/>
      <c r="I28" s="148"/>
    </row>
    <row r="29" spans="1:9" s="129" customFormat="1" ht="18.75">
      <c r="A29" s="207" t="s">
        <v>152</v>
      </c>
      <c r="B29" s="203" t="s">
        <v>264</v>
      </c>
      <c r="C29" s="194" t="s">
        <v>19</v>
      </c>
      <c r="D29" s="113"/>
      <c r="E29" s="113"/>
      <c r="F29" s="136">
        <v>18</v>
      </c>
      <c r="G29" s="150"/>
      <c r="H29" s="148"/>
      <c r="I29" s="148"/>
    </row>
    <row r="30" spans="1:9" s="129" customFormat="1" ht="32.25" thickBot="1">
      <c r="A30" s="208" t="s">
        <v>250</v>
      </c>
      <c r="B30" s="209" t="s">
        <v>265</v>
      </c>
      <c r="C30" s="200" t="s">
        <v>33</v>
      </c>
      <c r="D30" s="127"/>
      <c r="E30" s="127"/>
      <c r="F30" s="138">
        <v>3</v>
      </c>
      <c r="G30" s="150"/>
      <c r="H30" s="148"/>
      <c r="I30" s="148"/>
    </row>
    <row r="31" spans="1:9" s="66" customFormat="1" ht="37.5" customHeight="1">
      <c r="A31" s="233" t="s">
        <v>15</v>
      </c>
      <c r="B31" s="239" t="s">
        <v>239</v>
      </c>
      <c r="C31" s="235" t="s">
        <v>19</v>
      </c>
      <c r="D31" s="236">
        <f t="shared" ref="D31:F31" si="12">D32+D33+D34</f>
        <v>0</v>
      </c>
      <c r="E31" s="236">
        <f t="shared" si="12"/>
        <v>0</v>
      </c>
      <c r="F31" s="237">
        <f t="shared" si="12"/>
        <v>0</v>
      </c>
      <c r="G31" s="150"/>
      <c r="H31" s="148"/>
      <c r="I31" s="148"/>
    </row>
    <row r="32" spans="1:9" s="80" customFormat="1" ht="18.75">
      <c r="A32" s="247" t="s">
        <v>153</v>
      </c>
      <c r="B32" s="242" t="s">
        <v>222</v>
      </c>
      <c r="C32" s="229" t="s">
        <v>19</v>
      </c>
      <c r="D32" s="164"/>
      <c r="E32" s="164"/>
      <c r="F32" s="165">
        <v>0</v>
      </c>
      <c r="G32" s="153"/>
      <c r="H32" s="148"/>
      <c r="I32" s="148"/>
    </row>
    <row r="33" spans="1:9" s="80" customFormat="1" ht="18.75">
      <c r="A33" s="247" t="s">
        <v>155</v>
      </c>
      <c r="B33" s="242" t="s">
        <v>224</v>
      </c>
      <c r="C33" s="229" t="s">
        <v>19</v>
      </c>
      <c r="D33" s="164"/>
      <c r="E33" s="164"/>
      <c r="F33" s="165">
        <v>0</v>
      </c>
      <c r="G33" s="153"/>
      <c r="H33" s="148"/>
      <c r="I33" s="148"/>
    </row>
    <row r="34" spans="1:9" s="80" customFormat="1" ht="19.5" thickBot="1">
      <c r="A34" s="248" t="s">
        <v>154</v>
      </c>
      <c r="B34" s="245" t="s">
        <v>252</v>
      </c>
      <c r="C34" s="246" t="s">
        <v>19</v>
      </c>
      <c r="D34" s="220"/>
      <c r="E34" s="220"/>
      <c r="F34" s="221">
        <v>0</v>
      </c>
      <c r="G34" s="153"/>
      <c r="H34" s="148"/>
      <c r="I34" s="148"/>
    </row>
    <row r="35" spans="1:9" s="66" customFormat="1" ht="39" customHeight="1">
      <c r="A35" s="187" t="s">
        <v>16</v>
      </c>
      <c r="B35" s="188" t="s">
        <v>244</v>
      </c>
      <c r="C35" s="189" t="s">
        <v>19</v>
      </c>
      <c r="D35" s="210">
        <f>D36+D41+D42</f>
        <v>0</v>
      </c>
      <c r="E35" s="210">
        <f t="shared" ref="E35:F35" si="13">E36+E41+E42</f>
        <v>0</v>
      </c>
      <c r="F35" s="211">
        <f t="shared" si="13"/>
        <v>9</v>
      </c>
      <c r="G35" s="160" t="str">
        <f>IF(D35=D43,"Выполнено","ОШИБКА (' 9. должен быть равен 10.)")</f>
        <v>Выполнено</v>
      </c>
      <c r="H35" s="160" t="str">
        <f t="shared" ref="H35:I35" si="14">IF(E35=E43,"Выполнено","ОШИБКА (' 9. должен быть равен 10.)")</f>
        <v>Выполнено</v>
      </c>
      <c r="I35" s="160" t="str">
        <f t="shared" si="14"/>
        <v>Выполнено</v>
      </c>
    </row>
    <row r="36" spans="1:9" s="66" customFormat="1" ht="18.75">
      <c r="A36" s="192" t="s">
        <v>35</v>
      </c>
      <c r="B36" s="193" t="s">
        <v>245</v>
      </c>
      <c r="C36" s="194" t="s">
        <v>19</v>
      </c>
      <c r="D36" s="212">
        <f>D37+D38+D39+D40</f>
        <v>0</v>
      </c>
      <c r="E36" s="212">
        <f t="shared" ref="E36:F36" si="15">E37+E38+E39+E40</f>
        <v>0</v>
      </c>
      <c r="F36" s="219">
        <f t="shared" si="15"/>
        <v>6</v>
      </c>
      <c r="G36" s="153"/>
      <c r="H36" s="148"/>
      <c r="I36" s="148"/>
    </row>
    <row r="37" spans="1:9" s="66" customFormat="1" ht="18.75">
      <c r="A37" s="192" t="s">
        <v>36</v>
      </c>
      <c r="B37" s="213" t="s">
        <v>146</v>
      </c>
      <c r="C37" s="194" t="s">
        <v>19</v>
      </c>
      <c r="D37" s="136"/>
      <c r="E37" s="136"/>
      <c r="F37" s="136">
        <v>0</v>
      </c>
      <c r="G37" s="153"/>
      <c r="H37" s="148"/>
      <c r="I37" s="148"/>
    </row>
    <row r="38" spans="1:9" s="66" customFormat="1" ht="24" customHeight="1">
      <c r="A38" s="192" t="s">
        <v>237</v>
      </c>
      <c r="B38" s="213" t="s">
        <v>147</v>
      </c>
      <c r="C38" s="194" t="s">
        <v>19</v>
      </c>
      <c r="D38" s="136"/>
      <c r="E38" s="136"/>
      <c r="F38" s="136">
        <v>3</v>
      </c>
      <c r="G38" s="153"/>
      <c r="H38" s="148"/>
      <c r="I38" s="148"/>
    </row>
    <row r="39" spans="1:9" s="66" customFormat="1" ht="19.5" customHeight="1">
      <c r="A39" s="192" t="s">
        <v>236</v>
      </c>
      <c r="B39" s="213" t="s">
        <v>241</v>
      </c>
      <c r="C39" s="194" t="s">
        <v>19</v>
      </c>
      <c r="D39" s="136"/>
      <c r="E39" s="136"/>
      <c r="F39" s="136">
        <v>2</v>
      </c>
      <c r="G39" s="153"/>
      <c r="H39" s="148"/>
      <c r="I39" s="148"/>
    </row>
    <row r="40" spans="1:9" s="66" customFormat="1" ht="18.75">
      <c r="A40" s="192" t="s">
        <v>235</v>
      </c>
      <c r="B40" s="213" t="s">
        <v>148</v>
      </c>
      <c r="C40" s="194" t="s">
        <v>19</v>
      </c>
      <c r="D40" s="136"/>
      <c r="E40" s="136"/>
      <c r="F40" s="136">
        <v>1</v>
      </c>
      <c r="G40" s="153"/>
      <c r="H40" s="148"/>
      <c r="I40" s="148"/>
    </row>
    <row r="41" spans="1:9" s="66" customFormat="1" ht="18.75">
      <c r="A41" s="192" t="s">
        <v>234</v>
      </c>
      <c r="B41" s="193" t="s">
        <v>149</v>
      </c>
      <c r="C41" s="194" t="s">
        <v>19</v>
      </c>
      <c r="D41" s="136"/>
      <c r="E41" s="136"/>
      <c r="F41" s="136">
        <v>3</v>
      </c>
      <c r="G41" s="153"/>
      <c r="H41" s="148"/>
      <c r="I41" s="148"/>
    </row>
    <row r="42" spans="1:9" s="66" customFormat="1" ht="19.5" thickBot="1">
      <c r="A42" s="195" t="s">
        <v>233</v>
      </c>
      <c r="B42" s="196" t="s">
        <v>150</v>
      </c>
      <c r="C42" s="197" t="s">
        <v>19</v>
      </c>
      <c r="D42" s="137"/>
      <c r="E42" s="137"/>
      <c r="F42" s="137">
        <v>0</v>
      </c>
      <c r="G42" s="153"/>
      <c r="H42" s="148"/>
      <c r="I42" s="148"/>
    </row>
    <row r="43" spans="1:9" ht="34.5" customHeight="1">
      <c r="A43" s="233" t="s">
        <v>163</v>
      </c>
      <c r="B43" s="249" t="s">
        <v>246</v>
      </c>
      <c r="C43" s="235" t="s">
        <v>19</v>
      </c>
      <c r="D43" s="240">
        <f t="shared" ref="D43:F43" si="16">D44+D45+D46+D47+D48+D49</f>
        <v>0</v>
      </c>
      <c r="E43" s="240">
        <f t="shared" si="16"/>
        <v>0</v>
      </c>
      <c r="F43" s="241">
        <f t="shared" si="16"/>
        <v>9</v>
      </c>
      <c r="G43" s="160" t="str">
        <f>IF(D43=D50,"Выполнено","ОШИБКА (' 10. должен быть равен 11.)")</f>
        <v>Выполнено</v>
      </c>
      <c r="H43" s="160" t="str">
        <f t="shared" ref="H43:I43" si="17">IF(E43=E50,"Выполнено","ОШИБКА (' 10. должен быть равен 11.)")</f>
        <v>Выполнено</v>
      </c>
      <c r="I43" s="160" t="str">
        <f t="shared" si="17"/>
        <v>Выполнено</v>
      </c>
    </row>
    <row r="44" spans="1:9" ht="18.75">
      <c r="A44" s="227" t="s">
        <v>167</v>
      </c>
      <c r="B44" s="228" t="s">
        <v>40</v>
      </c>
      <c r="C44" s="229" t="s">
        <v>19</v>
      </c>
      <c r="D44" s="136"/>
      <c r="E44" s="136"/>
      <c r="F44" s="136">
        <v>2</v>
      </c>
      <c r="G44" s="154"/>
      <c r="H44" s="155"/>
      <c r="I44" s="155"/>
    </row>
    <row r="45" spans="1:9" ht="18.75">
      <c r="A45" s="238" t="s">
        <v>168</v>
      </c>
      <c r="B45" s="228" t="s">
        <v>41</v>
      </c>
      <c r="C45" s="229" t="s">
        <v>19</v>
      </c>
      <c r="D45" s="136"/>
      <c r="E45" s="136"/>
      <c r="F45" s="136">
        <v>0</v>
      </c>
      <c r="G45" s="156"/>
      <c r="H45" s="134"/>
      <c r="I45" s="134"/>
    </row>
    <row r="46" spans="1:9" ht="18.75">
      <c r="A46" s="227" t="s">
        <v>169</v>
      </c>
      <c r="B46" s="228" t="s">
        <v>42</v>
      </c>
      <c r="C46" s="229" t="s">
        <v>19</v>
      </c>
      <c r="D46" s="136"/>
      <c r="E46" s="136"/>
      <c r="F46" s="136">
        <v>4</v>
      </c>
      <c r="G46" s="156"/>
      <c r="H46" s="134"/>
      <c r="I46" s="134"/>
    </row>
    <row r="47" spans="1:9" ht="18.75">
      <c r="A47" s="227" t="s">
        <v>232</v>
      </c>
      <c r="B47" s="228" t="s">
        <v>43</v>
      </c>
      <c r="C47" s="229" t="s">
        <v>19</v>
      </c>
      <c r="D47" s="136"/>
      <c r="E47" s="136"/>
      <c r="F47" s="136">
        <v>1</v>
      </c>
      <c r="G47" s="156"/>
      <c r="H47" s="134"/>
      <c r="I47" s="134"/>
    </row>
    <row r="48" spans="1:9" ht="18.75">
      <c r="A48" s="227" t="s">
        <v>231</v>
      </c>
      <c r="B48" s="228" t="s">
        <v>44</v>
      </c>
      <c r="C48" s="229" t="s">
        <v>19</v>
      </c>
      <c r="D48" s="136"/>
      <c r="E48" s="136"/>
      <c r="F48" s="136">
        <v>2</v>
      </c>
      <c r="G48" s="156"/>
      <c r="H48" s="134"/>
      <c r="I48" s="134"/>
    </row>
    <row r="49" spans="1:9" ht="19.5" thickBot="1">
      <c r="A49" s="250" t="s">
        <v>230</v>
      </c>
      <c r="B49" s="251" t="s">
        <v>45</v>
      </c>
      <c r="C49" s="246" t="s">
        <v>19</v>
      </c>
      <c r="D49" s="137"/>
      <c r="E49" s="137"/>
      <c r="F49" s="137">
        <v>0</v>
      </c>
      <c r="G49" s="156"/>
      <c r="H49" s="134"/>
      <c r="I49" s="134"/>
    </row>
    <row r="50" spans="1:9" ht="18.75">
      <c r="A50" s="187" t="s">
        <v>164</v>
      </c>
      <c r="B50" s="214" t="s">
        <v>247</v>
      </c>
      <c r="C50" s="189" t="s">
        <v>19</v>
      </c>
      <c r="D50" s="210">
        <f t="shared" ref="D50:F50" si="18">D51+D52</f>
        <v>0</v>
      </c>
      <c r="E50" s="210">
        <f t="shared" si="18"/>
        <v>0</v>
      </c>
      <c r="F50" s="211">
        <f t="shared" si="18"/>
        <v>9</v>
      </c>
      <c r="G50" s="156"/>
      <c r="H50" s="134"/>
      <c r="I50" s="134"/>
    </row>
    <row r="51" spans="1:9" ht="18.75">
      <c r="A51" s="201" t="s">
        <v>165</v>
      </c>
      <c r="B51" s="193" t="s">
        <v>46</v>
      </c>
      <c r="C51" s="194" t="s">
        <v>19</v>
      </c>
      <c r="D51" s="113"/>
      <c r="E51" s="113"/>
      <c r="F51" s="136">
        <v>1</v>
      </c>
      <c r="G51" s="156"/>
      <c r="H51" s="134"/>
      <c r="I51" s="134"/>
    </row>
    <row r="52" spans="1:9" ht="19.5" thickBot="1">
      <c r="A52" s="215" t="s">
        <v>166</v>
      </c>
      <c r="B52" s="196" t="s">
        <v>47</v>
      </c>
      <c r="C52" s="197" t="s">
        <v>19</v>
      </c>
      <c r="D52" s="135"/>
      <c r="E52" s="135"/>
      <c r="F52" s="137">
        <v>8</v>
      </c>
      <c r="G52" s="157"/>
      <c r="H52" s="158"/>
      <c r="I52" s="158"/>
    </row>
    <row r="53" spans="1:9" ht="18.75">
      <c r="A53" s="130"/>
      <c r="B53" s="131"/>
      <c r="C53" s="132"/>
      <c r="D53" s="133"/>
      <c r="E53" s="133"/>
      <c r="G53"/>
    </row>
    <row r="54" spans="1:9" ht="18" customHeight="1">
      <c r="A54" s="378" t="s">
        <v>267</v>
      </c>
      <c r="B54" s="378"/>
      <c r="C54" s="132"/>
      <c r="D54" s="133"/>
      <c r="E54" s="133"/>
      <c r="G54"/>
    </row>
    <row r="55" spans="1:9" ht="6.75" customHeight="1">
      <c r="A55" s="218"/>
      <c r="B55" s="218"/>
      <c r="C55" s="132"/>
      <c r="D55" s="133"/>
      <c r="E55" s="133"/>
      <c r="G55"/>
    </row>
    <row r="56" spans="1:9" s="27" customFormat="1" ht="20.25" customHeight="1">
      <c r="A56" s="370" t="s">
        <v>217</v>
      </c>
      <c r="B56" s="370"/>
      <c r="C56" s="370"/>
      <c r="D56" s="370"/>
      <c r="E56" s="370"/>
      <c r="F56" s="370"/>
    </row>
    <row r="57" spans="1:9" s="27" customFormat="1" ht="25.5" customHeight="1">
      <c r="A57" s="368" t="s">
        <v>255</v>
      </c>
      <c r="B57" s="368"/>
      <c r="C57" s="368"/>
      <c r="D57" s="368"/>
      <c r="E57" s="368"/>
      <c r="F57" s="368"/>
    </row>
    <row r="58" spans="1:9" s="27" customFormat="1" ht="17.25" customHeight="1">
      <c r="A58" s="377" t="s">
        <v>256</v>
      </c>
      <c r="B58" s="377"/>
      <c r="C58" s="377"/>
      <c r="D58" s="377"/>
      <c r="E58" s="377"/>
      <c r="F58" s="377"/>
      <c r="G58" s="377"/>
      <c r="H58" s="377"/>
      <c r="I58" s="377"/>
    </row>
    <row r="59" spans="1:9" ht="23.25" customHeight="1">
      <c r="A59" s="315" t="s">
        <v>156</v>
      </c>
      <c r="B59" s="315"/>
      <c r="C59" s="315"/>
      <c r="D59" s="315"/>
      <c r="E59" s="315"/>
      <c r="F59" s="315"/>
      <c r="G59" s="315"/>
      <c r="H59" s="315"/>
      <c r="I59" s="315"/>
    </row>
    <row r="60" spans="1:9">
      <c r="A60" s="3"/>
      <c r="B60" s="3"/>
      <c r="C60" s="3"/>
      <c r="D60" s="3"/>
      <c r="E60" s="3"/>
      <c r="F60" s="3"/>
      <c r="G60" s="68"/>
    </row>
    <row r="61" spans="1:9">
      <c r="A61" s="3"/>
      <c r="B61" s="3"/>
      <c r="C61" s="3"/>
      <c r="D61" s="3"/>
      <c r="E61" s="3"/>
      <c r="F61" s="3"/>
      <c r="G61" s="68"/>
    </row>
  </sheetData>
  <sheetProtection password="D21E" sheet="1" objects="1" scenarios="1"/>
  <mergeCells count="12">
    <mergeCell ref="A59:I59"/>
    <mergeCell ref="G4:I6"/>
    <mergeCell ref="A1:I1"/>
    <mergeCell ref="A2:I3"/>
    <mergeCell ref="A57:F57"/>
    <mergeCell ref="A4:A6"/>
    <mergeCell ref="B4:B6"/>
    <mergeCell ref="C4:C6"/>
    <mergeCell ref="A56:F56"/>
    <mergeCell ref="D4:F5"/>
    <mergeCell ref="A58:I58"/>
    <mergeCell ref="A54:B54"/>
  </mergeCells>
  <pageMargins left="0.25" right="0.25" top="0.20924999999999999" bottom="0.29449999999999998" header="0.3" footer="0.3"/>
  <pageSetup paperSize="9" scale="38" fitToWidth="0" orientation="landscape" r:id="rId1"/>
  <headerFooter alignWithMargins="0"/>
  <rowBreaks count="1" manualBreakCount="1">
    <brk id="4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10" zoomScaleSheetLayoutView="100" workbookViewId="0">
      <selection activeCell="C27" sqref="C27"/>
    </sheetView>
  </sheetViews>
  <sheetFormatPr defaultRowHeight="12.75"/>
  <cols>
    <col min="1" max="1" width="0.42578125" customWidth="1"/>
    <col min="2" max="2" width="22.85546875" customWidth="1"/>
    <col min="3" max="3" width="25.28515625" customWidth="1"/>
    <col min="4" max="4" width="10.85546875" customWidth="1"/>
    <col min="5" max="5" width="28.28515625" customWidth="1"/>
    <col min="6" max="6" width="29.5703125" customWidth="1"/>
    <col min="7" max="7" width="13.7109375" customWidth="1"/>
    <col min="8" max="12" width="9.140625" hidden="1" customWidth="1"/>
  </cols>
  <sheetData>
    <row r="1" spans="1:17" ht="22.15" customHeight="1">
      <c r="A1" s="72"/>
      <c r="B1" s="72"/>
      <c r="C1" s="72"/>
      <c r="D1" s="72"/>
      <c r="E1" s="72"/>
      <c r="F1" s="85"/>
      <c r="G1" s="89" t="s">
        <v>194</v>
      </c>
      <c r="H1" s="72"/>
      <c r="I1" s="72"/>
      <c r="J1" s="72"/>
      <c r="K1" s="72"/>
      <c r="L1" s="72"/>
    </row>
    <row r="2" spans="1:17" ht="21" customHeight="1">
      <c r="A2" s="72"/>
      <c r="B2" s="380" t="s">
        <v>171</v>
      </c>
      <c r="C2" s="381"/>
      <c r="D2" s="381"/>
      <c r="E2" s="381"/>
      <c r="F2" s="381"/>
      <c r="G2" s="381"/>
      <c r="H2" s="72"/>
      <c r="I2" s="72"/>
      <c r="J2" s="72"/>
      <c r="K2" s="72"/>
      <c r="L2" s="72"/>
    </row>
    <row r="4" spans="1:17" ht="15">
      <c r="B4" s="385" t="s">
        <v>196</v>
      </c>
      <c r="C4" s="385"/>
      <c r="D4" s="15"/>
      <c r="E4" s="335"/>
      <c r="F4" s="335"/>
    </row>
    <row r="5" spans="1:17" ht="15">
      <c r="B5" s="100"/>
      <c r="C5" s="100"/>
      <c r="D5" s="15"/>
      <c r="E5" s="94"/>
      <c r="F5" s="94"/>
    </row>
    <row r="6" spans="1:17" ht="15">
      <c r="B6" s="385" t="s">
        <v>199</v>
      </c>
      <c r="C6" s="330"/>
      <c r="D6" s="330"/>
      <c r="E6" s="330"/>
      <c r="F6" s="94"/>
    </row>
    <row r="7" spans="1:17">
      <c r="B7" s="93"/>
      <c r="C7" s="93"/>
      <c r="D7" s="15"/>
      <c r="E7" s="17"/>
      <c r="F7" s="17"/>
    </row>
    <row r="8" spans="1:17">
      <c r="B8" s="386" t="s">
        <v>197</v>
      </c>
      <c r="C8" s="387"/>
      <c r="D8" s="15"/>
      <c r="E8" s="95"/>
      <c r="F8" s="95"/>
    </row>
    <row r="9" spans="1:17" ht="25.5">
      <c r="B9" s="96" t="s">
        <v>158</v>
      </c>
      <c r="C9" s="96" t="s">
        <v>178</v>
      </c>
      <c r="D9" s="15"/>
      <c r="E9" s="95"/>
      <c r="F9" s="95"/>
    </row>
    <row r="10" spans="1:17">
      <c r="B10" s="99">
        <v>1</v>
      </c>
      <c r="C10" s="99">
        <v>2</v>
      </c>
      <c r="E10" s="95"/>
      <c r="F10" s="95"/>
    </row>
    <row r="11" spans="1:17">
      <c r="B11" s="82">
        <v>2</v>
      </c>
      <c r="C11" s="82">
        <v>0</v>
      </c>
      <c r="E11" s="95"/>
      <c r="F11" s="95"/>
    </row>
    <row r="12" spans="1:17">
      <c r="B12" s="3"/>
      <c r="C12" s="3"/>
      <c r="E12" s="95"/>
      <c r="F12" s="95"/>
    </row>
    <row r="13" spans="1:17" ht="30" customHeight="1">
      <c r="B13" s="383" t="s">
        <v>195</v>
      </c>
      <c r="C13" s="384"/>
      <c r="D13" s="384"/>
      <c r="E13" s="384"/>
      <c r="F13" s="384"/>
      <c r="G13" s="384"/>
      <c r="H13" s="360"/>
      <c r="I13" s="379"/>
      <c r="J13" s="379"/>
      <c r="K13" s="379"/>
      <c r="L13" s="379"/>
      <c r="M13" s="379"/>
      <c r="N13" s="379"/>
      <c r="O13" s="379"/>
      <c r="P13" s="360"/>
      <c r="Q13" s="379"/>
    </row>
    <row r="14" spans="1:17">
      <c r="B14" s="3"/>
      <c r="C14" s="3"/>
      <c r="E14" s="95"/>
      <c r="F14" s="95"/>
    </row>
    <row r="15" spans="1:17" ht="58.15" customHeight="1">
      <c r="B15" s="388" t="s">
        <v>159</v>
      </c>
      <c r="C15" s="389"/>
      <c r="D15" s="81" t="s">
        <v>193</v>
      </c>
      <c r="E15" s="87" t="s">
        <v>160</v>
      </c>
      <c r="F15" s="87" t="s">
        <v>162</v>
      </c>
      <c r="G15" s="81" t="s">
        <v>161</v>
      </c>
      <c r="H15" s="78"/>
      <c r="I15" s="79"/>
      <c r="J15" s="79"/>
      <c r="K15" s="79"/>
      <c r="L15" s="79"/>
      <c r="M15" s="79"/>
      <c r="N15" s="79"/>
      <c r="O15" s="79"/>
      <c r="P15" s="78"/>
      <c r="Q15" s="79"/>
    </row>
    <row r="16" spans="1:17" ht="15" customHeight="1">
      <c r="B16" s="388">
        <v>1</v>
      </c>
      <c r="C16" s="389"/>
      <c r="D16" s="81">
        <v>2</v>
      </c>
      <c r="E16" s="87">
        <v>3</v>
      </c>
      <c r="F16" s="87">
        <v>4</v>
      </c>
      <c r="G16" s="81">
        <v>5</v>
      </c>
      <c r="H16" s="83"/>
      <c r="I16" s="84"/>
      <c r="J16" s="84"/>
      <c r="K16" s="84"/>
      <c r="L16" s="84"/>
      <c r="M16" s="84"/>
      <c r="N16" s="84"/>
      <c r="O16" s="84"/>
      <c r="P16" s="83"/>
      <c r="Q16" s="84"/>
    </row>
    <row r="17" spans="2:9" s="73" customFormat="1" ht="15">
      <c r="B17" s="390"/>
      <c r="C17" s="391"/>
      <c r="D17" s="76"/>
      <c r="E17" s="98"/>
      <c r="F17" s="98"/>
      <c r="G17" s="76"/>
    </row>
    <row r="18" spans="2:9" s="73" customFormat="1" ht="15">
      <c r="B18" s="390"/>
      <c r="C18" s="392"/>
      <c r="D18" s="74"/>
      <c r="E18" s="88"/>
      <c r="F18" s="98"/>
      <c r="G18" s="74"/>
    </row>
    <row r="19" spans="2:9">
      <c r="B19" s="3"/>
      <c r="C19" s="3"/>
      <c r="E19" s="95"/>
      <c r="F19" s="3"/>
    </row>
    <row r="20" spans="2:9" ht="15">
      <c r="B20" s="385" t="s">
        <v>198</v>
      </c>
      <c r="C20" s="385"/>
      <c r="E20" s="95"/>
      <c r="F20" s="3"/>
    </row>
    <row r="21" spans="2:9" ht="15">
      <c r="B21" s="100"/>
      <c r="C21" s="100"/>
      <c r="E21" s="95"/>
      <c r="F21" s="3"/>
    </row>
    <row r="22" spans="2:9" ht="15">
      <c r="B22" s="385" t="s">
        <v>200</v>
      </c>
      <c r="C22" s="330"/>
      <c r="D22" s="330"/>
      <c r="E22" s="330"/>
      <c r="F22" s="94"/>
    </row>
    <row r="23" spans="2:9">
      <c r="B23" s="93"/>
      <c r="C23" s="93"/>
      <c r="E23" s="95"/>
      <c r="F23" s="3"/>
    </row>
    <row r="24" spans="2:9">
      <c r="B24" s="386" t="s">
        <v>197</v>
      </c>
      <c r="C24" s="387"/>
      <c r="E24" s="95"/>
      <c r="F24" s="3"/>
    </row>
    <row r="25" spans="2:9" ht="25.5">
      <c r="B25" s="96" t="s">
        <v>158</v>
      </c>
      <c r="C25" s="96" t="s">
        <v>178</v>
      </c>
      <c r="E25" s="95"/>
      <c r="F25" s="3"/>
    </row>
    <row r="26" spans="2:9">
      <c r="B26" s="99">
        <v>1</v>
      </c>
      <c r="C26" s="99">
        <v>2</v>
      </c>
      <c r="E26" s="95"/>
      <c r="F26" s="3"/>
    </row>
    <row r="27" spans="2:9">
      <c r="B27" s="82">
        <v>6</v>
      </c>
      <c r="C27" s="82">
        <v>0</v>
      </c>
    </row>
    <row r="28" spans="2:9">
      <c r="B28" s="3"/>
      <c r="C28" s="3"/>
    </row>
    <row r="29" spans="2:9" ht="25.5" customHeight="1">
      <c r="B29" s="382" t="s">
        <v>270</v>
      </c>
      <c r="C29" s="382"/>
      <c r="D29" s="382"/>
      <c r="E29" s="382"/>
      <c r="F29" s="382"/>
      <c r="G29" s="382"/>
    </row>
    <row r="31" spans="2:9" ht="10.9" customHeight="1">
      <c r="H31" s="75"/>
      <c r="I31" s="75"/>
    </row>
    <row r="33" spans="2:17" ht="15.6" customHeight="1">
      <c r="B33" s="78"/>
      <c r="C33" s="79"/>
      <c r="D33" s="79"/>
      <c r="E33" s="79"/>
      <c r="F33" s="86"/>
      <c r="G33" s="86"/>
      <c r="H33" s="78"/>
      <c r="I33" s="79"/>
      <c r="J33" s="79"/>
      <c r="K33" s="79"/>
      <c r="L33" s="79"/>
      <c r="M33" s="79"/>
      <c r="N33" s="79"/>
      <c r="O33" s="79"/>
      <c r="P33" s="78"/>
      <c r="Q33" s="79"/>
    </row>
  </sheetData>
  <mergeCells count="16">
    <mergeCell ref="P13:Q13"/>
    <mergeCell ref="B2:G2"/>
    <mergeCell ref="B29:G29"/>
    <mergeCell ref="B13:G13"/>
    <mergeCell ref="H13:O13"/>
    <mergeCell ref="B4:C4"/>
    <mergeCell ref="E4:F4"/>
    <mergeCell ref="B8:C8"/>
    <mergeCell ref="B20:C20"/>
    <mergeCell ref="B24:C24"/>
    <mergeCell ref="B6:E6"/>
    <mergeCell ref="B22:E22"/>
    <mergeCell ref="B15:C15"/>
    <mergeCell ref="B16:C16"/>
    <mergeCell ref="B17:C17"/>
    <mergeCell ref="B18:C18"/>
  </mergeCells>
  <pageMargins left="0.7" right="0.7" top="0.75" bottom="0.75" header="0.3" footer="0.3"/>
  <pageSetup paperSize="9" scale="93" orientation="landscape" r:id="rId1"/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tabSelected="1" view="pageBreakPreview" topLeftCell="A3" zoomScale="90" zoomScaleSheetLayoutView="90" workbookViewId="0">
      <selection activeCell="F18" sqref="F18"/>
    </sheetView>
  </sheetViews>
  <sheetFormatPr defaultColWidth="9.140625" defaultRowHeight="15"/>
  <cols>
    <col min="1" max="1" width="6.140625" style="77" customWidth="1"/>
    <col min="2" max="2" width="88.7109375" style="77" customWidth="1"/>
    <col min="3" max="3" width="3.7109375" style="77" customWidth="1"/>
    <col min="4" max="4" width="14.7109375" style="77" customWidth="1"/>
    <col min="5" max="5" width="4" style="77" customWidth="1"/>
    <col min="6" max="6" width="10.28515625" style="77" customWidth="1"/>
    <col min="7" max="258" width="9.140625" style="77"/>
    <col min="259" max="259" width="6.140625" style="77" customWidth="1"/>
    <col min="260" max="260" width="94" style="77" customWidth="1"/>
    <col min="261" max="261" width="14.7109375" style="77" customWidth="1"/>
    <col min="262" max="262" width="12.7109375" style="77" customWidth="1"/>
    <col min="263" max="514" width="9.140625" style="77"/>
    <col min="515" max="515" width="6.140625" style="77" customWidth="1"/>
    <col min="516" max="516" width="94" style="77" customWidth="1"/>
    <col min="517" max="517" width="14.7109375" style="77" customWidth="1"/>
    <col min="518" max="518" width="12.7109375" style="77" customWidth="1"/>
    <col min="519" max="770" width="9.140625" style="77"/>
    <col min="771" max="771" width="6.140625" style="77" customWidth="1"/>
    <col min="772" max="772" width="94" style="77" customWidth="1"/>
    <col min="773" max="773" width="14.7109375" style="77" customWidth="1"/>
    <col min="774" max="774" width="12.7109375" style="77" customWidth="1"/>
    <col min="775" max="1026" width="9.140625" style="77"/>
    <col min="1027" max="1027" width="6.140625" style="77" customWidth="1"/>
    <col min="1028" max="1028" width="94" style="77" customWidth="1"/>
    <col min="1029" max="1029" width="14.7109375" style="77" customWidth="1"/>
    <col min="1030" max="1030" width="12.7109375" style="77" customWidth="1"/>
    <col min="1031" max="1282" width="9.140625" style="77"/>
    <col min="1283" max="1283" width="6.140625" style="77" customWidth="1"/>
    <col min="1284" max="1284" width="94" style="77" customWidth="1"/>
    <col min="1285" max="1285" width="14.7109375" style="77" customWidth="1"/>
    <col min="1286" max="1286" width="12.7109375" style="77" customWidth="1"/>
    <col min="1287" max="1538" width="9.140625" style="77"/>
    <col min="1539" max="1539" width="6.140625" style="77" customWidth="1"/>
    <col min="1540" max="1540" width="94" style="77" customWidth="1"/>
    <col min="1541" max="1541" width="14.7109375" style="77" customWidth="1"/>
    <col min="1542" max="1542" width="12.7109375" style="77" customWidth="1"/>
    <col min="1543" max="1794" width="9.140625" style="77"/>
    <col min="1795" max="1795" width="6.140625" style="77" customWidth="1"/>
    <col min="1796" max="1796" width="94" style="77" customWidth="1"/>
    <col min="1797" max="1797" width="14.7109375" style="77" customWidth="1"/>
    <col min="1798" max="1798" width="12.7109375" style="77" customWidth="1"/>
    <col min="1799" max="2050" width="9.140625" style="77"/>
    <col min="2051" max="2051" width="6.140625" style="77" customWidth="1"/>
    <col min="2052" max="2052" width="94" style="77" customWidth="1"/>
    <col min="2053" max="2053" width="14.7109375" style="77" customWidth="1"/>
    <col min="2054" max="2054" width="12.7109375" style="77" customWidth="1"/>
    <col min="2055" max="2306" width="9.140625" style="77"/>
    <col min="2307" max="2307" width="6.140625" style="77" customWidth="1"/>
    <col min="2308" max="2308" width="94" style="77" customWidth="1"/>
    <col min="2309" max="2309" width="14.7109375" style="77" customWidth="1"/>
    <col min="2310" max="2310" width="12.7109375" style="77" customWidth="1"/>
    <col min="2311" max="2562" width="9.140625" style="77"/>
    <col min="2563" max="2563" width="6.140625" style="77" customWidth="1"/>
    <col min="2564" max="2564" width="94" style="77" customWidth="1"/>
    <col min="2565" max="2565" width="14.7109375" style="77" customWidth="1"/>
    <col min="2566" max="2566" width="12.7109375" style="77" customWidth="1"/>
    <col min="2567" max="2818" width="9.140625" style="77"/>
    <col min="2819" max="2819" width="6.140625" style="77" customWidth="1"/>
    <col min="2820" max="2820" width="94" style="77" customWidth="1"/>
    <col min="2821" max="2821" width="14.7109375" style="77" customWidth="1"/>
    <col min="2822" max="2822" width="12.7109375" style="77" customWidth="1"/>
    <col min="2823" max="3074" width="9.140625" style="77"/>
    <col min="3075" max="3075" width="6.140625" style="77" customWidth="1"/>
    <col min="3076" max="3076" width="94" style="77" customWidth="1"/>
    <col min="3077" max="3077" width="14.7109375" style="77" customWidth="1"/>
    <col min="3078" max="3078" width="12.7109375" style="77" customWidth="1"/>
    <col min="3079" max="3330" width="9.140625" style="77"/>
    <col min="3331" max="3331" width="6.140625" style="77" customWidth="1"/>
    <col min="3332" max="3332" width="94" style="77" customWidth="1"/>
    <col min="3333" max="3333" width="14.7109375" style="77" customWidth="1"/>
    <col min="3334" max="3334" width="12.7109375" style="77" customWidth="1"/>
    <col min="3335" max="3586" width="9.140625" style="77"/>
    <col min="3587" max="3587" width="6.140625" style="77" customWidth="1"/>
    <col min="3588" max="3588" width="94" style="77" customWidth="1"/>
    <col min="3589" max="3589" width="14.7109375" style="77" customWidth="1"/>
    <col min="3590" max="3590" width="12.7109375" style="77" customWidth="1"/>
    <col min="3591" max="3842" width="9.140625" style="77"/>
    <col min="3843" max="3843" width="6.140625" style="77" customWidth="1"/>
    <col min="3844" max="3844" width="94" style="77" customWidth="1"/>
    <col min="3845" max="3845" width="14.7109375" style="77" customWidth="1"/>
    <col min="3846" max="3846" width="12.7109375" style="77" customWidth="1"/>
    <col min="3847" max="4098" width="9.140625" style="77"/>
    <col min="4099" max="4099" width="6.140625" style="77" customWidth="1"/>
    <col min="4100" max="4100" width="94" style="77" customWidth="1"/>
    <col min="4101" max="4101" width="14.7109375" style="77" customWidth="1"/>
    <col min="4102" max="4102" width="12.7109375" style="77" customWidth="1"/>
    <col min="4103" max="4354" width="9.140625" style="77"/>
    <col min="4355" max="4355" width="6.140625" style="77" customWidth="1"/>
    <col min="4356" max="4356" width="94" style="77" customWidth="1"/>
    <col min="4357" max="4357" width="14.7109375" style="77" customWidth="1"/>
    <col min="4358" max="4358" width="12.7109375" style="77" customWidth="1"/>
    <col min="4359" max="4610" width="9.140625" style="77"/>
    <col min="4611" max="4611" width="6.140625" style="77" customWidth="1"/>
    <col min="4612" max="4612" width="94" style="77" customWidth="1"/>
    <col min="4613" max="4613" width="14.7109375" style="77" customWidth="1"/>
    <col min="4614" max="4614" width="12.7109375" style="77" customWidth="1"/>
    <col min="4615" max="4866" width="9.140625" style="77"/>
    <col min="4867" max="4867" width="6.140625" style="77" customWidth="1"/>
    <col min="4868" max="4868" width="94" style="77" customWidth="1"/>
    <col min="4869" max="4869" width="14.7109375" style="77" customWidth="1"/>
    <col min="4870" max="4870" width="12.7109375" style="77" customWidth="1"/>
    <col min="4871" max="5122" width="9.140625" style="77"/>
    <col min="5123" max="5123" width="6.140625" style="77" customWidth="1"/>
    <col min="5124" max="5124" width="94" style="77" customWidth="1"/>
    <col min="5125" max="5125" width="14.7109375" style="77" customWidth="1"/>
    <col min="5126" max="5126" width="12.7109375" style="77" customWidth="1"/>
    <col min="5127" max="5378" width="9.140625" style="77"/>
    <col min="5379" max="5379" width="6.140625" style="77" customWidth="1"/>
    <col min="5380" max="5380" width="94" style="77" customWidth="1"/>
    <col min="5381" max="5381" width="14.7109375" style="77" customWidth="1"/>
    <col min="5382" max="5382" width="12.7109375" style="77" customWidth="1"/>
    <col min="5383" max="5634" width="9.140625" style="77"/>
    <col min="5635" max="5635" width="6.140625" style="77" customWidth="1"/>
    <col min="5636" max="5636" width="94" style="77" customWidth="1"/>
    <col min="5637" max="5637" width="14.7109375" style="77" customWidth="1"/>
    <col min="5638" max="5638" width="12.7109375" style="77" customWidth="1"/>
    <col min="5639" max="5890" width="9.140625" style="77"/>
    <col min="5891" max="5891" width="6.140625" style="77" customWidth="1"/>
    <col min="5892" max="5892" width="94" style="77" customWidth="1"/>
    <col min="5893" max="5893" width="14.7109375" style="77" customWidth="1"/>
    <col min="5894" max="5894" width="12.7109375" style="77" customWidth="1"/>
    <col min="5895" max="6146" width="9.140625" style="77"/>
    <col min="6147" max="6147" width="6.140625" style="77" customWidth="1"/>
    <col min="6148" max="6148" width="94" style="77" customWidth="1"/>
    <col min="6149" max="6149" width="14.7109375" style="77" customWidth="1"/>
    <col min="6150" max="6150" width="12.7109375" style="77" customWidth="1"/>
    <col min="6151" max="6402" width="9.140625" style="77"/>
    <col min="6403" max="6403" width="6.140625" style="77" customWidth="1"/>
    <col min="6404" max="6404" width="94" style="77" customWidth="1"/>
    <col min="6405" max="6405" width="14.7109375" style="77" customWidth="1"/>
    <col min="6406" max="6406" width="12.7109375" style="77" customWidth="1"/>
    <col min="6407" max="6658" width="9.140625" style="77"/>
    <col min="6659" max="6659" width="6.140625" style="77" customWidth="1"/>
    <col min="6660" max="6660" width="94" style="77" customWidth="1"/>
    <col min="6661" max="6661" width="14.7109375" style="77" customWidth="1"/>
    <col min="6662" max="6662" width="12.7109375" style="77" customWidth="1"/>
    <col min="6663" max="6914" width="9.140625" style="77"/>
    <col min="6915" max="6915" width="6.140625" style="77" customWidth="1"/>
    <col min="6916" max="6916" width="94" style="77" customWidth="1"/>
    <col min="6917" max="6917" width="14.7109375" style="77" customWidth="1"/>
    <col min="6918" max="6918" width="12.7109375" style="77" customWidth="1"/>
    <col min="6919" max="7170" width="9.140625" style="77"/>
    <col min="7171" max="7171" width="6.140625" style="77" customWidth="1"/>
    <col min="7172" max="7172" width="94" style="77" customWidth="1"/>
    <col min="7173" max="7173" width="14.7109375" style="77" customWidth="1"/>
    <col min="7174" max="7174" width="12.7109375" style="77" customWidth="1"/>
    <col min="7175" max="7426" width="9.140625" style="77"/>
    <col min="7427" max="7427" width="6.140625" style="77" customWidth="1"/>
    <col min="7428" max="7428" width="94" style="77" customWidth="1"/>
    <col min="7429" max="7429" width="14.7109375" style="77" customWidth="1"/>
    <col min="7430" max="7430" width="12.7109375" style="77" customWidth="1"/>
    <col min="7431" max="7682" width="9.140625" style="77"/>
    <col min="7683" max="7683" width="6.140625" style="77" customWidth="1"/>
    <col min="7684" max="7684" width="94" style="77" customWidth="1"/>
    <col min="7685" max="7685" width="14.7109375" style="77" customWidth="1"/>
    <col min="7686" max="7686" width="12.7109375" style="77" customWidth="1"/>
    <col min="7687" max="7938" width="9.140625" style="77"/>
    <col min="7939" max="7939" width="6.140625" style="77" customWidth="1"/>
    <col min="7940" max="7940" width="94" style="77" customWidth="1"/>
    <col min="7941" max="7941" width="14.7109375" style="77" customWidth="1"/>
    <col min="7942" max="7942" width="12.7109375" style="77" customWidth="1"/>
    <col min="7943" max="8194" width="9.140625" style="77"/>
    <col min="8195" max="8195" width="6.140625" style="77" customWidth="1"/>
    <col min="8196" max="8196" width="94" style="77" customWidth="1"/>
    <col min="8197" max="8197" width="14.7109375" style="77" customWidth="1"/>
    <col min="8198" max="8198" width="12.7109375" style="77" customWidth="1"/>
    <col min="8199" max="8450" width="9.140625" style="77"/>
    <col min="8451" max="8451" width="6.140625" style="77" customWidth="1"/>
    <col min="8452" max="8452" width="94" style="77" customWidth="1"/>
    <col min="8453" max="8453" width="14.7109375" style="77" customWidth="1"/>
    <col min="8454" max="8454" width="12.7109375" style="77" customWidth="1"/>
    <col min="8455" max="8706" width="9.140625" style="77"/>
    <col min="8707" max="8707" width="6.140625" style="77" customWidth="1"/>
    <col min="8708" max="8708" width="94" style="77" customWidth="1"/>
    <col min="8709" max="8709" width="14.7109375" style="77" customWidth="1"/>
    <col min="8710" max="8710" width="12.7109375" style="77" customWidth="1"/>
    <col min="8711" max="8962" width="9.140625" style="77"/>
    <col min="8963" max="8963" width="6.140625" style="77" customWidth="1"/>
    <col min="8964" max="8964" width="94" style="77" customWidth="1"/>
    <col min="8965" max="8965" width="14.7109375" style="77" customWidth="1"/>
    <col min="8966" max="8966" width="12.7109375" style="77" customWidth="1"/>
    <col min="8967" max="9218" width="9.140625" style="77"/>
    <col min="9219" max="9219" width="6.140625" style="77" customWidth="1"/>
    <col min="9220" max="9220" width="94" style="77" customWidth="1"/>
    <col min="9221" max="9221" width="14.7109375" style="77" customWidth="1"/>
    <col min="9222" max="9222" width="12.7109375" style="77" customWidth="1"/>
    <col min="9223" max="9474" width="9.140625" style="77"/>
    <col min="9475" max="9475" width="6.140625" style="77" customWidth="1"/>
    <col min="9476" max="9476" width="94" style="77" customWidth="1"/>
    <col min="9477" max="9477" width="14.7109375" style="77" customWidth="1"/>
    <col min="9478" max="9478" width="12.7109375" style="77" customWidth="1"/>
    <col min="9479" max="9730" width="9.140625" style="77"/>
    <col min="9731" max="9731" width="6.140625" style="77" customWidth="1"/>
    <col min="9732" max="9732" width="94" style="77" customWidth="1"/>
    <col min="9733" max="9733" width="14.7109375" style="77" customWidth="1"/>
    <col min="9734" max="9734" width="12.7109375" style="77" customWidth="1"/>
    <col min="9735" max="9986" width="9.140625" style="77"/>
    <col min="9987" max="9987" width="6.140625" style="77" customWidth="1"/>
    <col min="9988" max="9988" width="94" style="77" customWidth="1"/>
    <col min="9989" max="9989" width="14.7109375" style="77" customWidth="1"/>
    <col min="9990" max="9990" width="12.7109375" style="77" customWidth="1"/>
    <col min="9991" max="10242" width="9.140625" style="77"/>
    <col min="10243" max="10243" width="6.140625" style="77" customWidth="1"/>
    <col min="10244" max="10244" width="94" style="77" customWidth="1"/>
    <col min="10245" max="10245" width="14.7109375" style="77" customWidth="1"/>
    <col min="10246" max="10246" width="12.7109375" style="77" customWidth="1"/>
    <col min="10247" max="10498" width="9.140625" style="77"/>
    <col min="10499" max="10499" width="6.140625" style="77" customWidth="1"/>
    <col min="10500" max="10500" width="94" style="77" customWidth="1"/>
    <col min="10501" max="10501" width="14.7109375" style="77" customWidth="1"/>
    <col min="10502" max="10502" width="12.7109375" style="77" customWidth="1"/>
    <col min="10503" max="10754" width="9.140625" style="77"/>
    <col min="10755" max="10755" width="6.140625" style="77" customWidth="1"/>
    <col min="10756" max="10756" width="94" style="77" customWidth="1"/>
    <col min="10757" max="10757" width="14.7109375" style="77" customWidth="1"/>
    <col min="10758" max="10758" width="12.7109375" style="77" customWidth="1"/>
    <col min="10759" max="11010" width="9.140625" style="77"/>
    <col min="11011" max="11011" width="6.140625" style="77" customWidth="1"/>
    <col min="11012" max="11012" width="94" style="77" customWidth="1"/>
    <col min="11013" max="11013" width="14.7109375" style="77" customWidth="1"/>
    <col min="11014" max="11014" width="12.7109375" style="77" customWidth="1"/>
    <col min="11015" max="11266" width="9.140625" style="77"/>
    <col min="11267" max="11267" width="6.140625" style="77" customWidth="1"/>
    <col min="11268" max="11268" width="94" style="77" customWidth="1"/>
    <col min="11269" max="11269" width="14.7109375" style="77" customWidth="1"/>
    <col min="11270" max="11270" width="12.7109375" style="77" customWidth="1"/>
    <col min="11271" max="11522" width="9.140625" style="77"/>
    <col min="11523" max="11523" width="6.140625" style="77" customWidth="1"/>
    <col min="11524" max="11524" width="94" style="77" customWidth="1"/>
    <col min="11525" max="11525" width="14.7109375" style="77" customWidth="1"/>
    <col min="11526" max="11526" width="12.7109375" style="77" customWidth="1"/>
    <col min="11527" max="11778" width="9.140625" style="77"/>
    <col min="11779" max="11779" width="6.140625" style="77" customWidth="1"/>
    <col min="11780" max="11780" width="94" style="77" customWidth="1"/>
    <col min="11781" max="11781" width="14.7109375" style="77" customWidth="1"/>
    <col min="11782" max="11782" width="12.7109375" style="77" customWidth="1"/>
    <col min="11783" max="12034" width="9.140625" style="77"/>
    <col min="12035" max="12035" width="6.140625" style="77" customWidth="1"/>
    <col min="12036" max="12036" width="94" style="77" customWidth="1"/>
    <col min="12037" max="12037" width="14.7109375" style="77" customWidth="1"/>
    <col min="12038" max="12038" width="12.7109375" style="77" customWidth="1"/>
    <col min="12039" max="12290" width="9.140625" style="77"/>
    <col min="12291" max="12291" width="6.140625" style="77" customWidth="1"/>
    <col min="12292" max="12292" width="94" style="77" customWidth="1"/>
    <col min="12293" max="12293" width="14.7109375" style="77" customWidth="1"/>
    <col min="12294" max="12294" width="12.7109375" style="77" customWidth="1"/>
    <col min="12295" max="12546" width="9.140625" style="77"/>
    <col min="12547" max="12547" width="6.140625" style="77" customWidth="1"/>
    <col min="12548" max="12548" width="94" style="77" customWidth="1"/>
    <col min="12549" max="12549" width="14.7109375" style="77" customWidth="1"/>
    <col min="12550" max="12550" width="12.7109375" style="77" customWidth="1"/>
    <col min="12551" max="12802" width="9.140625" style="77"/>
    <col min="12803" max="12803" width="6.140625" style="77" customWidth="1"/>
    <col min="12804" max="12804" width="94" style="77" customWidth="1"/>
    <col min="12805" max="12805" width="14.7109375" style="77" customWidth="1"/>
    <col min="12806" max="12806" width="12.7109375" style="77" customWidth="1"/>
    <col min="12807" max="13058" width="9.140625" style="77"/>
    <col min="13059" max="13059" width="6.140625" style="77" customWidth="1"/>
    <col min="13060" max="13060" width="94" style="77" customWidth="1"/>
    <col min="13061" max="13061" width="14.7109375" style="77" customWidth="1"/>
    <col min="13062" max="13062" width="12.7109375" style="77" customWidth="1"/>
    <col min="13063" max="13314" width="9.140625" style="77"/>
    <col min="13315" max="13315" width="6.140625" style="77" customWidth="1"/>
    <col min="13316" max="13316" width="94" style="77" customWidth="1"/>
    <col min="13317" max="13317" width="14.7109375" style="77" customWidth="1"/>
    <col min="13318" max="13318" width="12.7109375" style="77" customWidth="1"/>
    <col min="13319" max="13570" width="9.140625" style="77"/>
    <col min="13571" max="13571" width="6.140625" style="77" customWidth="1"/>
    <col min="13572" max="13572" width="94" style="77" customWidth="1"/>
    <col min="13573" max="13573" width="14.7109375" style="77" customWidth="1"/>
    <col min="13574" max="13574" width="12.7109375" style="77" customWidth="1"/>
    <col min="13575" max="13826" width="9.140625" style="77"/>
    <col min="13827" max="13827" width="6.140625" style="77" customWidth="1"/>
    <col min="13828" max="13828" width="94" style="77" customWidth="1"/>
    <col min="13829" max="13829" width="14.7109375" style="77" customWidth="1"/>
    <col min="13830" max="13830" width="12.7109375" style="77" customWidth="1"/>
    <col min="13831" max="14082" width="9.140625" style="77"/>
    <col min="14083" max="14083" width="6.140625" style="77" customWidth="1"/>
    <col min="14084" max="14084" width="94" style="77" customWidth="1"/>
    <col min="14085" max="14085" width="14.7109375" style="77" customWidth="1"/>
    <col min="14086" max="14086" width="12.7109375" style="77" customWidth="1"/>
    <col min="14087" max="14338" width="9.140625" style="77"/>
    <col min="14339" max="14339" width="6.140625" style="77" customWidth="1"/>
    <col min="14340" max="14340" width="94" style="77" customWidth="1"/>
    <col min="14341" max="14341" width="14.7109375" style="77" customWidth="1"/>
    <col min="14342" max="14342" width="12.7109375" style="77" customWidth="1"/>
    <col min="14343" max="14594" width="9.140625" style="77"/>
    <col min="14595" max="14595" width="6.140625" style="77" customWidth="1"/>
    <col min="14596" max="14596" width="94" style="77" customWidth="1"/>
    <col min="14597" max="14597" width="14.7109375" style="77" customWidth="1"/>
    <col min="14598" max="14598" width="12.7109375" style="77" customWidth="1"/>
    <col min="14599" max="14850" width="9.140625" style="77"/>
    <col min="14851" max="14851" width="6.140625" style="77" customWidth="1"/>
    <col min="14852" max="14852" width="94" style="77" customWidth="1"/>
    <col min="14853" max="14853" width="14.7109375" style="77" customWidth="1"/>
    <col min="14854" max="14854" width="12.7109375" style="77" customWidth="1"/>
    <col min="14855" max="15106" width="9.140625" style="77"/>
    <col min="15107" max="15107" width="6.140625" style="77" customWidth="1"/>
    <col min="15108" max="15108" width="94" style="77" customWidth="1"/>
    <col min="15109" max="15109" width="14.7109375" style="77" customWidth="1"/>
    <col min="15110" max="15110" width="12.7109375" style="77" customWidth="1"/>
    <col min="15111" max="15362" width="9.140625" style="77"/>
    <col min="15363" max="15363" width="6.140625" style="77" customWidth="1"/>
    <col min="15364" max="15364" width="94" style="77" customWidth="1"/>
    <col min="15365" max="15365" width="14.7109375" style="77" customWidth="1"/>
    <col min="15366" max="15366" width="12.7109375" style="77" customWidth="1"/>
    <col min="15367" max="15618" width="9.140625" style="77"/>
    <col min="15619" max="15619" width="6.140625" style="77" customWidth="1"/>
    <col min="15620" max="15620" width="94" style="77" customWidth="1"/>
    <col min="15621" max="15621" width="14.7109375" style="77" customWidth="1"/>
    <col min="15622" max="15622" width="12.7109375" style="77" customWidth="1"/>
    <col min="15623" max="15874" width="9.140625" style="77"/>
    <col min="15875" max="15875" width="6.140625" style="77" customWidth="1"/>
    <col min="15876" max="15876" width="94" style="77" customWidth="1"/>
    <col min="15877" max="15877" width="14.7109375" style="77" customWidth="1"/>
    <col min="15878" max="15878" width="12.7109375" style="77" customWidth="1"/>
    <col min="15879" max="16130" width="9.140625" style="77"/>
    <col min="16131" max="16131" width="6.140625" style="77" customWidth="1"/>
    <col min="16132" max="16132" width="94" style="77" customWidth="1"/>
    <col min="16133" max="16133" width="14.7109375" style="77" customWidth="1"/>
    <col min="16134" max="16134" width="12.7109375" style="77" customWidth="1"/>
    <col min="16135" max="16384" width="9.140625" style="77"/>
  </cols>
  <sheetData>
    <row r="1" spans="1:6" ht="14.25" customHeight="1">
      <c r="F1" s="106" t="s">
        <v>216</v>
      </c>
    </row>
    <row r="2" spans="1:6" ht="65.25" customHeight="1">
      <c r="A2" s="393" t="s">
        <v>226</v>
      </c>
      <c r="B2" s="393"/>
      <c r="C2" s="393"/>
      <c r="D2" s="393"/>
      <c r="E2" s="393"/>
      <c r="F2" s="393"/>
    </row>
    <row r="3" spans="1:6" ht="15.75" thickBot="1"/>
    <row r="4" spans="1:6" ht="14.45" customHeight="1" thickTop="1">
      <c r="A4" s="397" t="s">
        <v>7</v>
      </c>
      <c r="B4" s="409" t="s">
        <v>202</v>
      </c>
      <c r="C4" s="400" t="s">
        <v>201</v>
      </c>
      <c r="D4" s="401"/>
      <c r="E4" s="401"/>
      <c r="F4" s="402"/>
    </row>
    <row r="5" spans="1:6" ht="46.15" customHeight="1" thickBot="1">
      <c r="A5" s="398"/>
      <c r="B5" s="410"/>
      <c r="C5" s="403"/>
      <c r="D5" s="404"/>
      <c r="E5" s="404"/>
      <c r="F5" s="405"/>
    </row>
    <row r="6" spans="1:6" ht="14.45" hidden="1" customHeight="1">
      <c r="A6" s="398"/>
      <c r="B6" s="410"/>
      <c r="C6" s="406"/>
      <c r="D6" s="407"/>
      <c r="E6" s="407"/>
      <c r="F6" s="408"/>
    </row>
    <row r="7" spans="1:6" ht="51.6" customHeight="1" thickTop="1" thickBot="1">
      <c r="A7" s="399"/>
      <c r="B7" s="411"/>
      <c r="C7" s="412" t="s">
        <v>181</v>
      </c>
      <c r="D7" s="413"/>
      <c r="E7" s="412" t="s">
        <v>180</v>
      </c>
      <c r="F7" s="417"/>
    </row>
    <row r="8" spans="1:6" ht="15.6" customHeight="1" thickTop="1" thickBot="1">
      <c r="A8" s="91">
        <v>1</v>
      </c>
      <c r="B8" s="97">
        <v>2</v>
      </c>
      <c r="C8" s="414">
        <v>3</v>
      </c>
      <c r="D8" s="415"/>
      <c r="E8" s="416">
        <v>4</v>
      </c>
      <c r="F8" s="415"/>
    </row>
    <row r="9" spans="1:6" ht="51" customHeight="1" thickTop="1">
      <c r="A9" s="103">
        <v>1</v>
      </c>
      <c r="B9" s="104" t="s">
        <v>206</v>
      </c>
      <c r="C9" s="394" t="s">
        <v>182</v>
      </c>
      <c r="D9" s="105"/>
      <c r="E9" s="394" t="s">
        <v>179</v>
      </c>
      <c r="F9" s="105" t="s">
        <v>278</v>
      </c>
    </row>
    <row r="10" spans="1:6" ht="33" customHeight="1">
      <c r="A10" s="90">
        <v>2</v>
      </c>
      <c r="B10" s="101" t="s">
        <v>207</v>
      </c>
      <c r="C10" s="395"/>
      <c r="D10" s="102"/>
      <c r="E10" s="395"/>
      <c r="F10" s="102" t="s">
        <v>278</v>
      </c>
    </row>
    <row r="11" spans="1:6" ht="35.25" customHeight="1">
      <c r="A11" s="90">
        <v>3</v>
      </c>
      <c r="B11" s="101" t="s">
        <v>208</v>
      </c>
      <c r="C11" s="395"/>
      <c r="D11" s="102"/>
      <c r="E11" s="395"/>
      <c r="F11" s="102" t="s">
        <v>278</v>
      </c>
    </row>
    <row r="12" spans="1:6" ht="48.75" customHeight="1">
      <c r="A12" s="90">
        <v>4</v>
      </c>
      <c r="B12" s="101" t="s">
        <v>209</v>
      </c>
      <c r="C12" s="395"/>
      <c r="D12" s="102"/>
      <c r="E12" s="395"/>
      <c r="F12" s="102" t="s">
        <v>278</v>
      </c>
    </row>
    <row r="13" spans="1:6" ht="69" customHeight="1">
      <c r="A13" s="90">
        <v>5</v>
      </c>
      <c r="B13" s="101" t="s">
        <v>210</v>
      </c>
      <c r="C13" s="395"/>
      <c r="D13" s="102"/>
      <c r="E13" s="395"/>
      <c r="F13" s="102" t="s">
        <v>278</v>
      </c>
    </row>
    <row r="14" spans="1:6" ht="33.75" customHeight="1">
      <c r="A14" s="90">
        <v>6</v>
      </c>
      <c r="B14" s="101" t="s">
        <v>211</v>
      </c>
      <c r="C14" s="395"/>
      <c r="D14" s="102"/>
      <c r="E14" s="395"/>
      <c r="F14" s="102" t="s">
        <v>277</v>
      </c>
    </row>
    <row r="15" spans="1:6" ht="48.6" customHeight="1">
      <c r="A15" s="90">
        <v>7</v>
      </c>
      <c r="B15" s="101" t="s">
        <v>212</v>
      </c>
      <c r="C15" s="395"/>
      <c r="D15" s="102"/>
      <c r="E15" s="395"/>
      <c r="F15" s="102" t="s">
        <v>278</v>
      </c>
    </row>
    <row r="16" spans="1:6" ht="43.5" customHeight="1">
      <c r="A16" s="90">
        <v>8</v>
      </c>
      <c r="B16" s="101" t="s">
        <v>213</v>
      </c>
      <c r="C16" s="395"/>
      <c r="D16" s="102"/>
      <c r="E16" s="395"/>
      <c r="F16" s="102" t="s">
        <v>277</v>
      </c>
    </row>
    <row r="17" spans="1:6" ht="46.5" customHeight="1">
      <c r="A17" s="90">
        <v>9</v>
      </c>
      <c r="B17" s="101" t="s">
        <v>214</v>
      </c>
      <c r="C17" s="395"/>
      <c r="D17" s="102"/>
      <c r="E17" s="395"/>
      <c r="F17" s="102" t="s">
        <v>278</v>
      </c>
    </row>
    <row r="18" spans="1:6" ht="44.25" customHeight="1">
      <c r="A18" s="90">
        <v>10</v>
      </c>
      <c r="B18" s="101" t="s">
        <v>215</v>
      </c>
      <c r="C18" s="396"/>
      <c r="D18" s="102"/>
      <c r="E18" s="396"/>
      <c r="F18" s="102" t="s">
        <v>278</v>
      </c>
    </row>
  </sheetData>
  <mergeCells count="10">
    <mergeCell ref="A2:F2"/>
    <mergeCell ref="C9:C18"/>
    <mergeCell ref="A4:A7"/>
    <mergeCell ref="C4:F6"/>
    <mergeCell ref="B4:B7"/>
    <mergeCell ref="C7:D7"/>
    <mergeCell ref="C8:D8"/>
    <mergeCell ref="E8:F8"/>
    <mergeCell ref="E9:E18"/>
    <mergeCell ref="E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24" sqref="E24:E25"/>
    </sheetView>
  </sheetViews>
  <sheetFormatPr defaultRowHeight="12.75"/>
  <cols>
    <col min="1" max="1" width="5.28515625" customWidth="1"/>
    <col min="2" max="6" width="30.7109375" customWidth="1"/>
  </cols>
  <sheetData>
    <row r="1" spans="1:6">
      <c r="A1" s="15"/>
      <c r="B1" s="15"/>
      <c r="C1" s="15"/>
      <c r="D1" s="15"/>
      <c r="E1" s="15"/>
      <c r="F1" s="9" t="s">
        <v>170</v>
      </c>
    </row>
    <row r="2" spans="1:6" ht="42.75" customHeight="1">
      <c r="A2" s="418" t="s">
        <v>229</v>
      </c>
      <c r="B2" s="418"/>
      <c r="C2" s="418"/>
      <c r="D2" s="418"/>
      <c r="E2" s="418"/>
      <c r="F2" s="418"/>
    </row>
    <row r="3" spans="1:6" ht="45" customHeight="1">
      <c r="A3" s="420" t="s">
        <v>7</v>
      </c>
      <c r="B3" s="420" t="s">
        <v>54</v>
      </c>
      <c r="C3" s="419" t="s">
        <v>220</v>
      </c>
      <c r="D3" s="419"/>
      <c r="E3" s="420" t="s">
        <v>225</v>
      </c>
      <c r="F3" s="419" t="s">
        <v>219</v>
      </c>
    </row>
    <row r="4" spans="1:6" ht="25.5" customHeight="1">
      <c r="A4" s="420"/>
      <c r="B4" s="420"/>
      <c r="C4" s="111" t="s">
        <v>228</v>
      </c>
      <c r="D4" s="112" t="s">
        <v>227</v>
      </c>
      <c r="E4" s="420"/>
      <c r="F4" s="419"/>
    </row>
    <row r="5" spans="1:6">
      <c r="A5" s="99">
        <v>1</v>
      </c>
      <c r="B5" s="110">
        <v>2</v>
      </c>
      <c r="C5" s="110">
        <v>3</v>
      </c>
      <c r="D5" s="110">
        <v>4</v>
      </c>
      <c r="E5" s="99">
        <v>5</v>
      </c>
      <c r="F5" s="99">
        <v>6</v>
      </c>
    </row>
    <row r="6" spans="1:6">
      <c r="A6" s="109"/>
      <c r="B6" s="110"/>
      <c r="C6" s="110"/>
      <c r="D6" s="110"/>
      <c r="E6" s="99"/>
      <c r="F6" s="99"/>
    </row>
    <row r="7" spans="1:6">
      <c r="A7" s="109"/>
      <c r="B7" s="110"/>
      <c r="C7" s="110"/>
      <c r="D7" s="110"/>
      <c r="E7" s="99"/>
      <c r="F7" s="99"/>
    </row>
    <row r="8" spans="1:6">
      <c r="A8" s="109"/>
      <c r="B8" s="110"/>
      <c r="C8" s="110"/>
      <c r="D8" s="110"/>
      <c r="E8" s="99"/>
      <c r="F8" s="99"/>
    </row>
  </sheetData>
  <mergeCells count="6">
    <mergeCell ref="A2:F2"/>
    <mergeCell ref="C3:D3"/>
    <mergeCell ref="A3:A4"/>
    <mergeCell ref="B3:B4"/>
    <mergeCell ref="F3:F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ФОРМА 1_Численность работников</vt:lpstr>
      <vt:lpstr>ФОРМА 2_Показатели (город)</vt:lpstr>
      <vt:lpstr>ФОРМА 2_Показатели (район)</vt:lpstr>
      <vt:lpstr>ФОРМА 3_Резерв</vt:lpstr>
      <vt:lpstr>ФОРМА 4_Методики</vt:lpstr>
      <vt:lpstr>Форма 5 _Вакансии зам. глав. </vt:lpstr>
      <vt:lpstr>года</vt:lpstr>
      <vt:lpstr>даты</vt:lpstr>
      <vt:lpstr>'ФОРМА 2_Показатели (город)'!Заголовки_для_печати</vt:lpstr>
      <vt:lpstr>'ФОРМА 2_Показатели (район)'!Заголовки_для_печати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 (город)'!Область_печати</vt:lpstr>
      <vt:lpstr>'ФОРМА 2_Показатели (район)'!Область_печати</vt:lpstr>
      <vt:lpstr>'ФОРМА 3_Резерв'!Область_печати</vt:lpstr>
      <vt:lpstr>'ФОРМА 4_Методики'!Область_печати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Specialist</cp:lastModifiedBy>
  <cp:lastPrinted>2018-03-13T14:18:06Z</cp:lastPrinted>
  <dcterms:created xsi:type="dcterms:W3CDTF">2011-02-08T07:59:11Z</dcterms:created>
  <dcterms:modified xsi:type="dcterms:W3CDTF">2018-09-14T12:44:26Z</dcterms:modified>
</cp:coreProperties>
</file>